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מחלקת מכרזים\MEHRAZIM\"/>
    </mc:Choice>
  </mc:AlternateContent>
  <bookViews>
    <workbookView xWindow="0" yWindow="0" windowWidth="20490" windowHeight="7680" activeTab="3"/>
  </bookViews>
  <sheets>
    <sheet name="פורמט" sheetId="9" r:id="rId1"/>
    <sheet name="נב&quot;מ" sheetId="10" r:id="rId2"/>
    <sheet name="שו&quot;ט" sheetId="11" r:id="rId3"/>
    <sheet name="סה&quot;כ" sheetId="12" r:id="rId4"/>
  </sheets>
  <definedNames>
    <definedName name="_xlnm._FilterDatabase" localSheetId="0" hidden="1">פורמט!#REF!</definedName>
    <definedName name="_xlnm.Print_Area" localSheetId="1">'נב"מ'!$A$1:$L$66</definedName>
    <definedName name="_xlnm.Print_Area" localSheetId="3">'סה"כ'!$A$1:$L$66</definedName>
    <definedName name="_xlnm.Print_Area" localSheetId="0">פורמט!$A$1:$L$66</definedName>
    <definedName name="_xlnm.Print_Area" localSheetId="2">'שו"ט'!$A$1:$L$66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1" i="12" l="1"/>
  <c r="J55" i="12"/>
  <c r="L55" i="12" s="1"/>
  <c r="J56" i="12"/>
  <c r="L56" i="12" s="1"/>
  <c r="J54" i="12"/>
  <c r="L54" i="12" s="1"/>
  <c r="L61" i="12"/>
  <c r="L62" i="12" s="1"/>
  <c r="L64" i="12" s="1"/>
  <c r="K50" i="12"/>
  <c r="K34" i="12"/>
  <c r="L61" i="11"/>
  <c r="L62" i="11" s="1"/>
  <c r="L64" i="11" s="1"/>
  <c r="L56" i="11"/>
  <c r="L55" i="11"/>
  <c r="L54" i="11"/>
  <c r="L50" i="11"/>
  <c r="K50" i="11"/>
  <c r="L34" i="11"/>
  <c r="K34" i="11"/>
  <c r="L62" i="10"/>
  <c r="L64" i="10" s="1"/>
  <c r="L61" i="10"/>
  <c r="L56" i="10"/>
  <c r="L55" i="10"/>
  <c r="L54" i="10"/>
  <c r="L50" i="10"/>
  <c r="K50" i="10"/>
  <c r="L34" i="10"/>
  <c r="K34" i="10"/>
  <c r="K51" i="10" l="1"/>
  <c r="K51" i="12"/>
  <c r="K51" i="11"/>
  <c r="L51" i="10"/>
  <c r="L57" i="12"/>
  <c r="L59" i="12" s="1"/>
  <c r="L65" i="12" s="1"/>
  <c r="L57" i="11"/>
  <c r="L59" i="11" s="1"/>
  <c r="L65" i="11" s="1"/>
  <c r="L51" i="11"/>
  <c r="L57" i="10"/>
  <c r="L59" i="10" s="1"/>
  <c r="L65" i="10" s="1"/>
  <c r="L66" i="10" s="1"/>
  <c r="L50" i="12"/>
  <c r="L34" i="12"/>
  <c r="L61" i="9"/>
  <c r="L62" i="9" s="1"/>
  <c r="L64" i="9" s="1"/>
  <c r="L56" i="9"/>
  <c r="L55" i="9"/>
  <c r="L54" i="9"/>
  <c r="L57" i="9" s="1"/>
  <c r="L59" i="9" s="1"/>
  <c r="L50" i="9"/>
  <c r="L51" i="9" s="1"/>
  <c r="L34" i="9"/>
  <c r="L65" i="9" l="1"/>
  <c r="L66" i="9" s="1"/>
  <c r="L66" i="11"/>
  <c r="L51" i="12"/>
  <c r="L66" i="12" s="1"/>
  <c r="K50" i="9" l="1"/>
  <c r="K34" i="9"/>
  <c r="K51" i="9" l="1"/>
</calcChain>
</file>

<file path=xl/comments1.xml><?xml version="1.0" encoding="utf-8"?>
<comments xmlns="http://schemas.openxmlformats.org/spreadsheetml/2006/main">
  <authors>
    <author>אילן סבג [llan Sabag]</author>
    <author>Tuvia Yahalom</author>
  </authors>
  <commentList>
    <comment ref="L23" authorId="0" shapeId="0">
      <text>
        <r>
          <rPr>
            <b/>
            <sz val="14"/>
            <color indexed="81"/>
            <rFont val="Tahoma"/>
            <family val="2"/>
          </rPr>
          <t xml:space="preserve">עלות שנתית: 12,385 ₪ כולל מע"מ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4" authorId="0" shapeId="0">
      <text>
        <r>
          <rPr>
            <b/>
            <sz val="14"/>
            <color indexed="81"/>
            <rFont val="Tahoma"/>
            <family val="2"/>
          </rPr>
          <t>עלות שנתיתי: 3600 ₪ 
כולל מע"מ</t>
        </r>
      </text>
    </comment>
    <comment ref="L33" authorId="1" shapeId="0">
      <text>
        <r>
          <rPr>
            <b/>
            <sz val="14"/>
            <color indexed="81"/>
            <rFont val="Tahoma"/>
            <family val="2"/>
          </rPr>
          <t>חויב יחסית על שלושה חודשים.
עלות שירות שנתי: 1053 ₪ כולל מע"מ</t>
        </r>
      </text>
    </comment>
    <comment ref="F35" authorId="0" shapeId="0">
      <text>
        <r>
          <rPr>
            <sz val="9"/>
            <color indexed="81"/>
            <rFont val="Tahoma"/>
            <family val="2"/>
          </rPr>
          <t xml:space="preserve">דרך חב' ברק אש
</t>
        </r>
      </text>
    </comment>
  </commentList>
</comments>
</file>

<file path=xl/comments2.xml><?xml version="1.0" encoding="utf-8"?>
<comments xmlns="http://schemas.openxmlformats.org/spreadsheetml/2006/main">
  <authors>
    <author>אילן סבג [llan Sabag]</author>
  </authors>
  <commentList>
    <comment ref="F35" authorId="0" shapeId="0">
      <text>
        <r>
          <rPr>
            <sz val="9"/>
            <color indexed="81"/>
            <rFont val="Tahoma"/>
            <family val="2"/>
          </rPr>
          <t xml:space="preserve">דרך חב' ברק אש
</t>
        </r>
      </text>
    </comment>
  </commentList>
</comments>
</file>

<file path=xl/comments3.xml><?xml version="1.0" encoding="utf-8"?>
<comments xmlns="http://schemas.openxmlformats.org/spreadsheetml/2006/main">
  <authors>
    <author>אילן סבג [llan Sabag]</author>
    <author>Tuvia Yahalom</author>
  </authors>
  <commentList>
    <comment ref="L23" authorId="0" shapeId="0">
      <text>
        <r>
          <rPr>
            <b/>
            <sz val="14"/>
            <color indexed="81"/>
            <rFont val="Tahoma"/>
            <family val="2"/>
          </rPr>
          <t xml:space="preserve">עלות שנתית: 12,385 ₪ כולל מע"מ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4" authorId="0" shapeId="0">
      <text>
        <r>
          <rPr>
            <b/>
            <sz val="14"/>
            <color indexed="81"/>
            <rFont val="Tahoma"/>
            <family val="2"/>
          </rPr>
          <t>עלות שנתיתי: 3600 ₪ 
כולל מע"מ</t>
        </r>
      </text>
    </comment>
    <comment ref="L33" authorId="1" shapeId="0">
      <text>
        <r>
          <rPr>
            <b/>
            <sz val="14"/>
            <color indexed="81"/>
            <rFont val="Tahoma"/>
            <family val="2"/>
          </rPr>
          <t>חויב יחסית על שלושה חודשים.
עלות שירות שנתי: 1053 ₪ כולל מע"מ</t>
        </r>
      </text>
    </comment>
    <comment ref="F35" authorId="0" shapeId="0">
      <text>
        <r>
          <rPr>
            <sz val="9"/>
            <color indexed="81"/>
            <rFont val="Tahoma"/>
            <family val="2"/>
          </rPr>
          <t xml:space="preserve">דרך חב' ברק אש
</t>
        </r>
      </text>
    </comment>
  </commentList>
</comments>
</file>

<file path=xl/comments4.xml><?xml version="1.0" encoding="utf-8"?>
<comments xmlns="http://schemas.openxmlformats.org/spreadsheetml/2006/main">
  <authors>
    <author>אילן סבג [llan Sabag]</author>
    <author>Tuvia Yahalom</author>
  </authors>
  <commentList>
    <comment ref="L23" authorId="0" shapeId="0">
      <text>
        <r>
          <rPr>
            <b/>
            <sz val="14"/>
            <color indexed="81"/>
            <rFont val="Tahoma"/>
            <family val="2"/>
          </rPr>
          <t xml:space="preserve">עלות שנתית: 12,385 ₪ כולל מע"מ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4" authorId="0" shapeId="0">
      <text>
        <r>
          <rPr>
            <b/>
            <sz val="14"/>
            <color indexed="81"/>
            <rFont val="Tahoma"/>
            <family val="2"/>
          </rPr>
          <t>עלות שנתיתי: 3600 ₪ 
כולל מע"מ</t>
        </r>
      </text>
    </comment>
    <comment ref="L33" authorId="1" shapeId="0">
      <text>
        <r>
          <rPr>
            <b/>
            <sz val="14"/>
            <color indexed="81"/>
            <rFont val="Tahoma"/>
            <family val="2"/>
          </rPr>
          <t>חויב יחסית על שלושה חודשים.
עלות שירות שנתי: 1053 ₪ כולל מע"מ</t>
        </r>
      </text>
    </comment>
    <comment ref="F35" authorId="0" shapeId="0">
      <text>
        <r>
          <rPr>
            <sz val="9"/>
            <color indexed="81"/>
            <rFont val="Tahoma"/>
            <family val="2"/>
          </rPr>
          <t xml:space="preserve">דרך חב' ברק אש
</t>
        </r>
      </text>
    </comment>
  </commentList>
</comments>
</file>

<file path=xl/sharedStrings.xml><?xml version="1.0" encoding="utf-8"?>
<sst xmlns="http://schemas.openxmlformats.org/spreadsheetml/2006/main" count="1112" uniqueCount="111">
  <si>
    <t>ספ'</t>
  </si>
  <si>
    <t>אתר</t>
  </si>
  <si>
    <t>מערכת</t>
  </si>
  <si>
    <t>גלאים</t>
  </si>
  <si>
    <t>שם</t>
  </si>
  <si>
    <t>חדרים/לוחות</t>
  </si>
  <si>
    <t>סוג</t>
  </si>
  <si>
    <t>יצרן</t>
  </si>
  <si>
    <t>דגם</t>
  </si>
  <si>
    <t>ניר דוד</t>
  </si>
  <si>
    <t>גילוי</t>
  </si>
  <si>
    <t>Telefire</t>
  </si>
  <si>
    <t>GSA1000</t>
  </si>
  <si>
    <t>גילוי/כיבוי</t>
  </si>
  <si>
    <t>ADR3000</t>
  </si>
  <si>
    <t>דור</t>
  </si>
  <si>
    <t>Schrack</t>
  </si>
  <si>
    <t>BMZ-C1</t>
  </si>
  <si>
    <t>כיבוי</t>
  </si>
  <si>
    <t>Badger</t>
  </si>
  <si>
    <t>DC-145</t>
  </si>
  <si>
    <t>Pyrochem</t>
  </si>
  <si>
    <t>PCI-70</t>
  </si>
  <si>
    <t>DC-121</t>
  </si>
  <si>
    <t>גילת</t>
  </si>
  <si>
    <t>מקום</t>
  </si>
  <si>
    <t>חדרה</t>
  </si>
  <si>
    <t>הנהלה</t>
  </si>
  <si>
    <t>הדרכה</t>
  </si>
  <si>
    <t>בית דגן</t>
  </si>
  <si>
    <t>פיצו"ח</t>
  </si>
  <si>
    <t>FDX5000</t>
  </si>
  <si>
    <t>גינוסר</t>
  </si>
  <si>
    <t>עכו</t>
  </si>
  <si>
    <t>חנניה</t>
  </si>
  <si>
    <t>שו"ט</t>
  </si>
  <si>
    <t>וילה</t>
  </si>
  <si>
    <t>מו"פ</t>
  </si>
  <si>
    <t>MB202</t>
  </si>
  <si>
    <t>TSA1000</t>
  </si>
  <si>
    <t>באר ב'</t>
  </si>
  <si>
    <t>סה"כ נב"מ</t>
  </si>
  <si>
    <t>סה"כ שו"ט</t>
  </si>
  <si>
    <t>מעבדות</t>
  </si>
  <si>
    <t>פו"ט</t>
  </si>
  <si>
    <t>מחסן מרכזי</t>
  </si>
  <si>
    <t>מבנה 58</t>
  </si>
  <si>
    <t>משרדים+מחסן+ממ"ק</t>
  </si>
  <si>
    <t>BENTEL J-408</t>
  </si>
  <si>
    <t>BENTEL</t>
  </si>
  <si>
    <t xml:space="preserve"> חדר משאבות סחרור</t>
  </si>
  <si>
    <t>MB -202</t>
  </si>
  <si>
    <t>לוח מס' 2</t>
  </si>
  <si>
    <t>לוח מס' 3</t>
  </si>
  <si>
    <t>לוח מס' 5</t>
  </si>
  <si>
    <t>לוח מס' 9</t>
  </si>
  <si>
    <t>לוח מס' 10</t>
  </si>
  <si>
    <t>MB -204</t>
  </si>
  <si>
    <t>מחסן גנזך</t>
  </si>
  <si>
    <t>מעבדת זבובים</t>
  </si>
  <si>
    <t>לוח חשמל דרומי</t>
  </si>
  <si>
    <t>גילו</t>
  </si>
  <si>
    <t>השפלה וההר</t>
  </si>
  <si>
    <t>מחוז</t>
  </si>
  <si>
    <t>פרמינגר</t>
  </si>
  <si>
    <t>מיניסטריון/אולם שרתים</t>
  </si>
  <si>
    <t>מיניסטריון/לוחות</t>
  </si>
  <si>
    <t>מרכז הרצאות/הדרכות</t>
  </si>
  <si>
    <t>MB-208</t>
  </si>
  <si>
    <t xml:space="preserve">גילוי </t>
  </si>
  <si>
    <t>מיניסטריון/מתזים</t>
  </si>
  <si>
    <t>מיניסטריון/מסעדה</t>
  </si>
  <si>
    <t>גלבוע</t>
  </si>
  <si>
    <t>מנדף</t>
  </si>
  <si>
    <t>מתזים</t>
  </si>
  <si>
    <t>התחנה לחקר הסחף</t>
  </si>
  <si>
    <t>מרכז וטרינרי</t>
  </si>
  <si>
    <t xml:space="preserve">אבקה יבשה </t>
  </si>
  <si>
    <t>אלפיין סיסטם</t>
  </si>
  <si>
    <t>מחיר</t>
  </si>
  <si>
    <t>בסיס</t>
  </si>
  <si>
    <t>מוצע</t>
  </si>
  <si>
    <t>מכרז 50/2019 - אחזקת מע' גילוי וכיבוי אש</t>
  </si>
  <si>
    <t>1</t>
  </si>
  <si>
    <t xml:space="preserve">פרק 01 - אחזקה מונעת (ביקורת תקופתית) </t>
  </si>
  <si>
    <t>סה"כ פרק 01</t>
  </si>
  <si>
    <t xml:space="preserve">פרק 02 - אחזקת שבר ופרויקטים </t>
  </si>
  <si>
    <t>תת-פרק 2.1 - קריאת שירות</t>
  </si>
  <si>
    <t>2.1.1</t>
  </si>
  <si>
    <t>בקריה החקלאית</t>
  </si>
  <si>
    <t>קומפלט</t>
  </si>
  <si>
    <t>2.1.2</t>
  </si>
  <si>
    <t>במעגל חדרה/גדרה</t>
  </si>
  <si>
    <t>2.1.3</t>
  </si>
  <si>
    <t>מחוץ למעגל חדרה/גדרה</t>
  </si>
  <si>
    <t>סה"כ תת-פרק 2.1</t>
  </si>
  <si>
    <t>אחוז הנחה תת-פרק 2.2</t>
  </si>
  <si>
    <t>%</t>
  </si>
  <si>
    <t>סה"כ תת-פרק 2.1, לאחר מתן ההנחה</t>
  </si>
  <si>
    <t>תת-פרק 2.2 - חומרים ועבודות נוספות</t>
  </si>
  <si>
    <t>2.2.1</t>
  </si>
  <si>
    <t xml:space="preserve">סך עלות רכש </t>
  </si>
  <si>
    <t>סה"כ תת-פרק 2.2</t>
  </si>
  <si>
    <t>אחוז "רווח קבלני" תת-פרק 2.2</t>
  </si>
  <si>
    <t>סה"כ תת-פרק 2.2, לאחר קביעת % "רווח קבלני"</t>
  </si>
  <si>
    <t>סה"כ פרק 02</t>
  </si>
  <si>
    <t>סה"כ, כולל מע"מ</t>
  </si>
  <si>
    <t>יחידה</t>
  </si>
  <si>
    <t>כמות</t>
  </si>
  <si>
    <t>MA-1000</t>
  </si>
  <si>
    <t>MTECH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</si>
</sst>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[$-1010000]d/m/yy;@"/>
  </numFmts>
  <fonts count="1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9"/>
      <color indexed="81"/>
      <name val="Tahoma"/>
      <family val="2"/>
    </font>
    <font>
      <strike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color indexed="81"/>
      <name val="Tahoma"/>
      <family val="2"/>
    </font>
    <font>
      <b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3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indexed="64"/>
      </right>
      <top style="medium">
        <color auto="1"/>
      </top>
      <bottom style="thick">
        <color auto="1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medium">
        <color indexed="64"/>
      </top>
      <bottom/>
      <diagonal/>
    </border>
    <border>
      <left/>
      <right style="thick">
        <color auto="1"/>
      </right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/>
      <diagonal/>
    </border>
    <border>
      <left/>
      <right style="thick">
        <color auto="1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319">
    <xf numFmtId="0" fontId="0" fillId="0" borderId="0" xfId="0"/>
    <xf numFmtId="0" fontId="2" fillId="0" borderId="2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 readingOrder="2"/>
    </xf>
    <xf numFmtId="0" fontId="2" fillId="0" borderId="33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 readingOrder="2"/>
    </xf>
    <xf numFmtId="0" fontId="2" fillId="3" borderId="8" xfId="0" applyFont="1" applyFill="1" applyBorder="1" applyAlignment="1">
      <alignment horizontal="center" vertical="center" wrapText="1" readingOrder="2"/>
    </xf>
    <xf numFmtId="0" fontId="2" fillId="3" borderId="28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 readingOrder="2"/>
    </xf>
    <xf numFmtId="0" fontId="2" fillId="3" borderId="21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 readingOrder="2"/>
    </xf>
    <xf numFmtId="0" fontId="2" fillId="3" borderId="25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 readingOrder="2"/>
    </xf>
    <xf numFmtId="0" fontId="2" fillId="0" borderId="9" xfId="0" applyFont="1" applyBorder="1" applyAlignment="1">
      <alignment horizontal="center" vertical="center" wrapText="1" readingOrder="2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 readingOrder="2"/>
    </xf>
    <xf numFmtId="0" fontId="2" fillId="0" borderId="28" xfId="0" applyFont="1" applyBorder="1" applyAlignment="1">
      <alignment horizontal="center" vertical="center" wrapText="1" readingOrder="2"/>
    </xf>
    <xf numFmtId="0" fontId="2" fillId="0" borderId="33" xfId="0" applyFont="1" applyBorder="1" applyAlignment="1">
      <alignment horizontal="center" vertical="center" wrapText="1" readingOrder="2"/>
    </xf>
    <xf numFmtId="0" fontId="2" fillId="0" borderId="36" xfId="0" applyFont="1" applyBorder="1" applyAlignment="1">
      <alignment horizontal="center" vertical="center" wrapText="1" readingOrder="2"/>
    </xf>
    <xf numFmtId="0" fontId="2" fillId="0" borderId="13" xfId="0" applyFont="1" applyBorder="1" applyAlignment="1">
      <alignment horizontal="center" vertical="center" wrapText="1" readingOrder="2"/>
    </xf>
    <xf numFmtId="0" fontId="2" fillId="0" borderId="35" xfId="0" applyFont="1" applyBorder="1" applyAlignment="1">
      <alignment horizontal="center" vertical="center" wrapText="1" readingOrder="2"/>
    </xf>
    <xf numFmtId="0" fontId="2" fillId="3" borderId="6" xfId="0" applyFont="1" applyFill="1" applyBorder="1" applyAlignment="1">
      <alignment horizontal="center" vertical="center" wrapText="1" readingOrder="2"/>
    </xf>
    <xf numFmtId="0" fontId="2" fillId="3" borderId="3" xfId="0" applyFont="1" applyFill="1" applyBorder="1" applyAlignment="1">
      <alignment horizontal="center" vertical="center" wrapText="1" readingOrder="2"/>
    </xf>
    <xf numFmtId="0" fontId="2" fillId="3" borderId="10" xfId="0" applyFont="1" applyFill="1" applyBorder="1" applyAlignment="1">
      <alignment horizontal="center" vertical="center" wrapText="1" readingOrder="2"/>
    </xf>
    <xf numFmtId="0" fontId="2" fillId="3" borderId="29" xfId="0" applyFont="1" applyFill="1" applyBorder="1" applyAlignment="1">
      <alignment horizontal="center" vertical="center" wrapText="1" readingOrder="2"/>
    </xf>
    <xf numFmtId="0" fontId="2" fillId="3" borderId="35" xfId="0" applyFont="1" applyFill="1" applyBorder="1" applyAlignment="1">
      <alignment horizontal="center" vertical="center" wrapText="1" readingOrder="2"/>
    </xf>
    <xf numFmtId="0" fontId="2" fillId="3" borderId="20" xfId="0" applyFont="1" applyFill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 vertical="center" wrapText="1" readingOrder="2"/>
    </xf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 readingOrder="2"/>
    </xf>
    <xf numFmtId="0" fontId="2" fillId="3" borderId="25" xfId="0" applyFont="1" applyFill="1" applyBorder="1" applyAlignment="1">
      <alignment horizontal="center" vertical="center" wrapText="1" readingOrder="2"/>
    </xf>
    <xf numFmtId="0" fontId="2" fillId="3" borderId="2" xfId="0" applyFont="1" applyFill="1" applyBorder="1" applyAlignment="1">
      <alignment horizontal="center" vertical="center" wrapText="1" readingOrder="2"/>
    </xf>
    <xf numFmtId="0" fontId="2" fillId="3" borderId="33" xfId="0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0" borderId="10" xfId="0" applyFont="1" applyBorder="1" applyAlignment="1">
      <alignment horizontal="center" vertical="center" wrapText="1" readingOrder="2"/>
    </xf>
    <xf numFmtId="0" fontId="2" fillId="0" borderId="6" xfId="0" applyFont="1" applyBorder="1" applyAlignment="1">
      <alignment horizontal="center" vertical="center" wrapText="1" readingOrder="2"/>
    </xf>
    <xf numFmtId="0" fontId="2" fillId="0" borderId="20" xfId="0" applyFont="1" applyBorder="1" applyAlignment="1">
      <alignment horizontal="center" vertical="center" wrapText="1" readingOrder="2"/>
    </xf>
    <xf numFmtId="3" fontId="8" fillId="0" borderId="47" xfId="1" applyNumberFormat="1" applyFont="1" applyFill="1" applyBorder="1" applyAlignment="1">
      <alignment horizontal="center" vertical="center" wrapText="1" readingOrder="2"/>
    </xf>
    <xf numFmtId="3" fontId="8" fillId="0" borderId="49" xfId="1" applyNumberFormat="1" applyFont="1" applyFill="1" applyBorder="1" applyAlignment="1">
      <alignment horizontal="center" vertical="center" wrapText="1" readingOrder="2"/>
    </xf>
    <xf numFmtId="3" fontId="2" fillId="3" borderId="11" xfId="0" applyNumberFormat="1" applyFont="1" applyFill="1" applyBorder="1" applyAlignment="1">
      <alignment horizontal="center" vertical="center" readingOrder="2"/>
    </xf>
    <xf numFmtId="49" fontId="7" fillId="2" borderId="51" xfId="0" applyNumberFormat="1" applyFont="1" applyFill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49" fontId="12" fillId="5" borderId="52" xfId="0" applyNumberFormat="1" applyFont="1" applyFill="1" applyBorder="1" applyAlignment="1">
      <alignment horizontal="center"/>
    </xf>
    <xf numFmtId="0" fontId="9" fillId="0" borderId="0" xfId="0" applyFont="1"/>
    <xf numFmtId="0" fontId="12" fillId="5" borderId="55" xfId="0" applyFont="1" applyFill="1" applyBorder="1" applyAlignment="1"/>
    <xf numFmtId="0" fontId="12" fillId="5" borderId="56" xfId="0" applyFont="1" applyFill="1" applyBorder="1" applyAlignment="1"/>
    <xf numFmtId="0" fontId="4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2" fillId="5" borderId="52" xfId="0" applyFont="1" applyFill="1" applyBorder="1" applyAlignment="1">
      <alignment horizontal="center"/>
    </xf>
    <xf numFmtId="0" fontId="13" fillId="6" borderId="16" xfId="0" applyFont="1" applyFill="1" applyBorder="1" applyAlignment="1">
      <alignment horizontal="center" vertical="center"/>
    </xf>
    <xf numFmtId="0" fontId="13" fillId="6" borderId="13" xfId="0" applyFont="1" applyFill="1" applyBorder="1" applyAlignment="1">
      <alignment vertical="center"/>
    </xf>
    <xf numFmtId="0" fontId="13" fillId="0" borderId="0" xfId="0" applyFont="1"/>
    <xf numFmtId="0" fontId="0" fillId="0" borderId="1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0" xfId="0" applyBorder="1"/>
    <xf numFmtId="0" fontId="0" fillId="0" borderId="59" xfId="0" applyBorder="1" applyAlignment="1">
      <alignment horizontal="center"/>
    </xf>
    <xf numFmtId="0" fontId="13" fillId="6" borderId="12" xfId="0" applyFont="1" applyFill="1" applyBorder="1" applyAlignment="1">
      <alignment vertical="center"/>
    </xf>
    <xf numFmtId="0" fontId="13" fillId="6" borderId="0" xfId="0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 wrapText="1" readingOrder="2"/>
    </xf>
    <xf numFmtId="0" fontId="2" fillId="0" borderId="22" xfId="0" applyFont="1" applyBorder="1" applyAlignment="1">
      <alignment horizontal="center" vertical="center" wrapText="1" readingOrder="2"/>
    </xf>
    <xf numFmtId="0" fontId="2" fillId="0" borderId="37" xfId="0" applyFont="1" applyBorder="1" applyAlignment="1">
      <alignment horizontal="center" vertical="center" wrapText="1" readingOrder="2"/>
    </xf>
    <xf numFmtId="0" fontId="2" fillId="0" borderId="58" xfId="0" applyFont="1" applyBorder="1" applyAlignment="1">
      <alignment horizontal="center" vertical="center" wrapText="1" readingOrder="2"/>
    </xf>
    <xf numFmtId="0" fontId="2" fillId="3" borderId="62" xfId="0" applyFont="1" applyFill="1" applyBorder="1" applyAlignment="1">
      <alignment horizontal="center" vertical="center" wrapText="1" readingOrder="2"/>
    </xf>
    <xf numFmtId="0" fontId="2" fillId="3" borderId="63" xfId="0" applyFont="1" applyFill="1" applyBorder="1" applyAlignment="1">
      <alignment horizontal="center" vertical="center" wrapText="1" readingOrder="2"/>
    </xf>
    <xf numFmtId="0" fontId="2" fillId="3" borderId="64" xfId="0" applyFont="1" applyFill="1" applyBorder="1" applyAlignment="1">
      <alignment horizontal="center" vertical="center" wrapText="1" readingOrder="2"/>
    </xf>
    <xf numFmtId="0" fontId="2" fillId="0" borderId="62" xfId="0" applyFont="1" applyBorder="1" applyAlignment="1">
      <alignment horizontal="center" vertical="center" wrapText="1" readingOrder="2"/>
    </xf>
    <xf numFmtId="0" fontId="2" fillId="0" borderId="64" xfId="0" applyFont="1" applyBorder="1" applyAlignment="1">
      <alignment horizontal="center" vertical="center" wrapText="1" readingOrder="2"/>
    </xf>
    <xf numFmtId="0" fontId="2" fillId="0" borderId="26" xfId="0" applyFont="1" applyBorder="1" applyAlignment="1">
      <alignment horizontal="center" vertical="center" wrapText="1" readingOrder="2"/>
    </xf>
    <xf numFmtId="0" fontId="2" fillId="0" borderId="63" xfId="0" applyFont="1" applyBorder="1" applyAlignment="1">
      <alignment horizontal="center" vertical="center" wrapText="1" readingOrder="2"/>
    </xf>
    <xf numFmtId="0" fontId="2" fillId="3" borderId="22" xfId="0" applyFont="1" applyFill="1" applyBorder="1" applyAlignment="1">
      <alignment horizontal="center" vertical="center" wrapText="1" readingOrder="2"/>
    </xf>
    <xf numFmtId="0" fontId="2" fillId="3" borderId="37" xfId="0" applyFont="1" applyFill="1" applyBorder="1" applyAlignment="1">
      <alignment horizontal="center" vertical="center" wrapText="1" readingOrder="2"/>
    </xf>
    <xf numFmtId="0" fontId="0" fillId="0" borderId="0" xfId="0" applyBorder="1" applyAlignment="1">
      <alignment readingOrder="2"/>
    </xf>
    <xf numFmtId="0" fontId="0" fillId="0" borderId="0" xfId="0" applyBorder="1"/>
    <xf numFmtId="49" fontId="1" fillId="2" borderId="46" xfId="0" applyNumberFormat="1" applyFont="1" applyFill="1" applyBorder="1" applyAlignment="1">
      <alignment horizontal="center" vertical="center"/>
    </xf>
    <xf numFmtId="3" fontId="2" fillId="0" borderId="11" xfId="0" applyNumberFormat="1" applyFont="1" applyBorder="1" applyAlignment="1">
      <alignment horizontal="center" vertical="center"/>
    </xf>
    <xf numFmtId="3" fontId="8" fillId="0" borderId="42" xfId="1" applyNumberFormat="1" applyFont="1" applyFill="1" applyBorder="1" applyAlignment="1">
      <alignment horizontal="center" vertical="center" wrapText="1"/>
    </xf>
    <xf numFmtId="3" fontId="8" fillId="0" borderId="44" xfId="1" applyNumberFormat="1" applyFont="1" applyFill="1" applyBorder="1" applyAlignment="1">
      <alignment horizontal="center" vertical="center" wrapText="1"/>
    </xf>
    <xf numFmtId="3" fontId="8" fillId="0" borderId="48" xfId="1" applyNumberFormat="1" applyFont="1" applyFill="1" applyBorder="1" applyAlignment="1">
      <alignment horizontal="center" vertical="center" wrapText="1"/>
    </xf>
    <xf numFmtId="3" fontId="2" fillId="0" borderId="49" xfId="0" applyNumberFormat="1" applyFont="1" applyBorder="1" applyAlignment="1">
      <alignment horizontal="center" vertical="center"/>
    </xf>
    <xf numFmtId="3" fontId="2" fillId="0" borderId="50" xfId="0" applyNumberFormat="1" applyFont="1" applyBorder="1" applyAlignment="1">
      <alignment horizontal="center" vertical="center"/>
    </xf>
    <xf numFmtId="3" fontId="2" fillId="0" borderId="43" xfId="0" applyNumberFormat="1" applyFont="1" applyBorder="1" applyAlignment="1">
      <alignment horizontal="center" vertical="center"/>
    </xf>
    <xf numFmtId="3" fontId="2" fillId="0" borderId="47" xfId="0" applyNumberFormat="1" applyFont="1" applyBorder="1" applyAlignment="1">
      <alignment horizontal="center" vertical="center"/>
    </xf>
    <xf numFmtId="3" fontId="8" fillId="0" borderId="50" xfId="1" applyNumberFormat="1" applyFont="1" applyFill="1" applyBorder="1" applyAlignment="1">
      <alignment horizontal="center" vertical="center" wrapText="1"/>
    </xf>
    <xf numFmtId="3" fontId="8" fillId="0" borderId="43" xfId="1" applyNumberFormat="1" applyFont="1" applyFill="1" applyBorder="1" applyAlignment="1">
      <alignment horizontal="center" vertical="center" wrapText="1" readingOrder="1"/>
    </xf>
    <xf numFmtId="3" fontId="8" fillId="0" borderId="49" xfId="1" applyNumberFormat="1" applyFont="1" applyFill="1" applyBorder="1" applyAlignment="1">
      <alignment horizontal="center" vertical="center" wrapText="1"/>
    </xf>
    <xf numFmtId="3" fontId="2" fillId="3" borderId="42" xfId="0" applyNumberFormat="1" applyFont="1" applyFill="1" applyBorder="1" applyAlignment="1">
      <alignment horizontal="center" vertical="center" readingOrder="2"/>
    </xf>
    <xf numFmtId="3" fontId="8" fillId="0" borderId="43" xfId="1" applyNumberFormat="1" applyFont="1" applyFill="1" applyBorder="1" applyAlignment="1">
      <alignment horizontal="center" vertical="center" wrapText="1"/>
    </xf>
    <xf numFmtId="3" fontId="2" fillId="0" borderId="47" xfId="0" applyNumberFormat="1" applyFont="1" applyBorder="1" applyAlignment="1">
      <alignment horizontal="center" vertical="center" readingOrder="1"/>
    </xf>
    <xf numFmtId="3" fontId="1" fillId="3" borderId="42" xfId="1" applyNumberFormat="1" applyFont="1" applyFill="1" applyBorder="1" applyAlignment="1">
      <alignment horizontal="center" vertical="center" wrapText="1" readingOrder="1"/>
    </xf>
    <xf numFmtId="3" fontId="2" fillId="0" borderId="42" xfId="1" applyNumberFormat="1" applyFont="1" applyBorder="1" applyAlignment="1">
      <alignment horizontal="center" vertical="center" wrapText="1" readingOrder="1"/>
    </xf>
    <xf numFmtId="3" fontId="2" fillId="3" borderId="42" xfId="1" applyNumberFormat="1" applyFont="1" applyFill="1" applyBorder="1" applyAlignment="1">
      <alignment horizontal="center" vertical="center" wrapText="1" readingOrder="1"/>
    </xf>
    <xf numFmtId="3" fontId="1" fillId="3" borderId="43" xfId="1" applyNumberFormat="1" applyFont="1" applyFill="1" applyBorder="1" applyAlignment="1">
      <alignment horizontal="center" vertical="center" wrapText="1" readingOrder="1"/>
    </xf>
    <xf numFmtId="0" fontId="12" fillId="5" borderId="52" xfId="0" applyFont="1" applyFill="1" applyBorder="1" applyAlignment="1"/>
    <xf numFmtId="0" fontId="12" fillId="5" borderId="53" xfId="0" applyFont="1" applyFill="1" applyBorder="1" applyAlignment="1"/>
    <xf numFmtId="0" fontId="2" fillId="0" borderId="16" xfId="0" applyFont="1" applyBorder="1" applyAlignment="1">
      <alignment horizontal="center" vertical="center" wrapText="1" readingOrder="2"/>
    </xf>
    <xf numFmtId="0" fontId="2" fillId="0" borderId="23" xfId="0" applyFont="1" applyBorder="1" applyAlignment="1">
      <alignment horizontal="center" vertical="center" wrapText="1" readingOrder="2"/>
    </xf>
    <xf numFmtId="0" fontId="2" fillId="0" borderId="31" xfId="0" applyFont="1" applyBorder="1" applyAlignment="1">
      <alignment horizontal="center" vertical="center" wrapText="1" readingOrder="2"/>
    </xf>
    <xf numFmtId="0" fontId="2" fillId="0" borderId="34" xfId="0" applyFont="1" applyBorder="1" applyAlignment="1">
      <alignment horizontal="center" vertical="center" wrapText="1" readingOrder="2"/>
    </xf>
    <xf numFmtId="0" fontId="2" fillId="3" borderId="39" xfId="0" applyFont="1" applyFill="1" applyBorder="1" applyAlignment="1">
      <alignment horizontal="center" vertical="center" wrapText="1" readingOrder="2"/>
    </xf>
    <xf numFmtId="0" fontId="2" fillId="3" borderId="19" xfId="0" applyFont="1" applyFill="1" applyBorder="1" applyAlignment="1">
      <alignment horizontal="center" vertical="center" wrapText="1" readingOrder="2"/>
    </xf>
    <xf numFmtId="0" fontId="2" fillId="3" borderId="15" xfId="0" applyFont="1" applyFill="1" applyBorder="1" applyAlignment="1">
      <alignment horizontal="center" vertical="center" wrapText="1" readingOrder="2"/>
    </xf>
    <xf numFmtId="0" fontId="2" fillId="3" borderId="27" xfId="0" applyFont="1" applyFill="1" applyBorder="1" applyAlignment="1">
      <alignment horizontal="center" vertical="center" wrapText="1" readingOrder="2"/>
    </xf>
    <xf numFmtId="0" fontId="2" fillId="3" borderId="34" xfId="0" applyFont="1" applyFill="1" applyBorder="1" applyAlignment="1">
      <alignment horizontal="center" vertical="center" wrapText="1" readingOrder="2"/>
    </xf>
    <xf numFmtId="0" fontId="2" fillId="0" borderId="39" xfId="0" applyFont="1" applyBorder="1" applyAlignment="1">
      <alignment horizontal="center" vertical="center" wrapText="1" readingOrder="2"/>
    </xf>
    <xf numFmtId="0" fontId="2" fillId="0" borderId="15" xfId="0" applyFont="1" applyBorder="1" applyAlignment="1">
      <alignment horizontal="center" vertical="center" wrapText="1" readingOrder="2"/>
    </xf>
    <xf numFmtId="0" fontId="2" fillId="0" borderId="19" xfId="0" applyFont="1" applyBorder="1" applyAlignment="1">
      <alignment horizontal="center" vertical="center" wrapText="1" readingOrder="2"/>
    </xf>
    <xf numFmtId="0" fontId="2" fillId="3" borderId="23" xfId="0" applyFont="1" applyFill="1" applyBorder="1" applyAlignment="1">
      <alignment horizontal="center" vertical="center" wrapText="1" readingOrder="2"/>
    </xf>
    <xf numFmtId="0" fontId="1" fillId="3" borderId="23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 readingOrder="2"/>
    </xf>
    <xf numFmtId="0" fontId="2" fillId="3" borderId="13" xfId="0" applyFont="1" applyFill="1" applyBorder="1" applyAlignment="1">
      <alignment horizontal="center" vertical="center" wrapText="1" readingOrder="2"/>
    </xf>
    <xf numFmtId="0" fontId="1" fillId="3" borderId="27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13" fillId="6" borderId="16" xfId="0" applyFont="1" applyFill="1" applyBorder="1" applyAlignment="1">
      <alignment vertical="center"/>
    </xf>
    <xf numFmtId="3" fontId="8" fillId="0" borderId="50" xfId="1" applyNumberFormat="1" applyFont="1" applyFill="1" applyBorder="1" applyAlignment="1">
      <alignment horizontal="center" vertical="center" wrapText="1" readingOrder="2"/>
    </xf>
    <xf numFmtId="3" fontId="0" fillId="0" borderId="49" xfId="0" applyNumberFormat="1" applyBorder="1" applyAlignment="1">
      <alignment horizontal="center"/>
    </xf>
    <xf numFmtId="3" fontId="14" fillId="0" borderId="49" xfId="0" applyNumberFormat="1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0" fillId="0" borderId="39" xfId="0" applyBorder="1" applyAlignment="1">
      <alignment horizontal="center"/>
    </xf>
    <xf numFmtId="0" fontId="13" fillId="6" borderId="19" xfId="0" applyFont="1" applyFill="1" applyBorder="1" applyAlignment="1">
      <alignment vertical="center"/>
    </xf>
    <xf numFmtId="0" fontId="13" fillId="6" borderId="3" xfId="0" applyFont="1" applyFill="1" applyBorder="1" applyAlignment="1">
      <alignment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3" fontId="1" fillId="3" borderId="50" xfId="1" applyNumberFormat="1" applyFont="1" applyFill="1" applyBorder="1" applyAlignment="1">
      <alignment horizontal="center" vertical="center" wrapText="1" readingOrder="1"/>
    </xf>
    <xf numFmtId="3" fontId="0" fillId="0" borderId="48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13" fillId="6" borderId="14" xfId="0" applyFont="1" applyFill="1" applyBorder="1" applyAlignment="1">
      <alignment vertical="center"/>
    </xf>
    <xf numFmtId="0" fontId="12" fillId="5" borderId="78" xfId="0" applyFont="1" applyFill="1" applyBorder="1" applyAlignment="1"/>
    <xf numFmtId="0" fontId="2" fillId="3" borderId="16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3" fontId="7" fillId="3" borderId="57" xfId="0" applyNumberFormat="1" applyFont="1" applyFill="1" applyBorder="1" applyAlignment="1">
      <alignment horizontal="center" vertical="center" readingOrder="2"/>
    </xf>
    <xf numFmtId="3" fontId="7" fillId="3" borderId="57" xfId="1" applyNumberFormat="1" applyFont="1" applyFill="1" applyBorder="1" applyAlignment="1">
      <alignment horizontal="center" vertical="center" wrapText="1" readingOrder="1"/>
    </xf>
    <xf numFmtId="0" fontId="2" fillId="0" borderId="23" xfId="0" applyFont="1" applyBorder="1" applyAlignment="1">
      <alignment horizontal="center" vertical="center" wrapText="1"/>
    </xf>
    <xf numFmtId="3" fontId="7" fillId="3" borderId="41" xfId="0" applyNumberFormat="1" applyFont="1" applyFill="1" applyBorder="1" applyAlignment="1">
      <alignment horizontal="center" vertical="center" readingOrder="2"/>
    </xf>
    <xf numFmtId="0" fontId="13" fillId="6" borderId="41" xfId="0" applyFont="1" applyFill="1" applyBorder="1" applyAlignment="1">
      <alignment vertical="center"/>
    </xf>
    <xf numFmtId="4" fontId="0" fillId="0" borderId="3" xfId="0" applyNumberFormat="1" applyBorder="1" applyAlignment="1">
      <alignment horizontal="center"/>
    </xf>
    <xf numFmtId="4" fontId="1" fillId="0" borderId="3" xfId="0" applyNumberFormat="1" applyFont="1" applyBorder="1" applyAlignment="1">
      <alignment horizontal="center"/>
    </xf>
    <xf numFmtId="4" fontId="0" fillId="7" borderId="3" xfId="0" applyNumberFormat="1" applyFill="1" applyBorder="1" applyAlignment="1">
      <alignment horizontal="center"/>
    </xf>
    <xf numFmtId="0" fontId="13" fillId="6" borderId="74" xfId="0" applyFont="1" applyFill="1" applyBorder="1" applyAlignment="1">
      <alignment vertical="center"/>
    </xf>
    <xf numFmtId="4" fontId="0" fillId="0" borderId="6" xfId="0" applyNumberFormat="1" applyBorder="1" applyAlignment="1">
      <alignment horizontal="center"/>
    </xf>
    <xf numFmtId="0" fontId="0" fillId="0" borderId="15" xfId="0" applyBorder="1"/>
    <xf numFmtId="0" fontId="0" fillId="0" borderId="85" xfId="0" applyBorder="1"/>
    <xf numFmtId="4" fontId="1" fillId="0" borderId="8" xfId="0" applyNumberFormat="1" applyFont="1" applyBorder="1" applyAlignment="1">
      <alignment horizontal="center"/>
    </xf>
    <xf numFmtId="0" fontId="0" fillId="0" borderId="31" xfId="0" applyBorder="1"/>
    <xf numFmtId="0" fontId="0" fillId="0" borderId="36" xfId="0" applyBorder="1"/>
    <xf numFmtId="0" fontId="0" fillId="0" borderId="32" xfId="0" applyBorder="1"/>
    <xf numFmtId="0" fontId="0" fillId="4" borderId="52" xfId="0" applyFill="1" applyBorder="1"/>
    <xf numFmtId="0" fontId="0" fillId="4" borderId="53" xfId="0" applyFill="1" applyBorder="1"/>
    <xf numFmtId="0" fontId="0" fillId="4" borderId="56" xfId="0" applyFill="1" applyBorder="1"/>
    <xf numFmtId="0" fontId="0" fillId="4" borderId="0" xfId="0" applyFill="1"/>
    <xf numFmtId="3" fontId="7" fillId="8" borderId="41" xfId="0" applyNumberFormat="1" applyFont="1" applyFill="1" applyBorder="1" applyAlignment="1">
      <alignment horizontal="center" vertical="center"/>
    </xf>
    <xf numFmtId="3" fontId="7" fillId="8" borderId="57" xfId="1" applyNumberFormat="1" applyFont="1" applyFill="1" applyBorder="1" applyAlignment="1">
      <alignment horizontal="center" vertical="center" wrapText="1"/>
    </xf>
    <xf numFmtId="3" fontId="7" fillId="8" borderId="80" xfId="1" applyNumberFormat="1" applyFont="1" applyFill="1" applyBorder="1" applyAlignment="1">
      <alignment horizontal="center" vertical="center" wrapText="1"/>
    </xf>
    <xf numFmtId="3" fontId="7" fillId="8" borderId="75" xfId="1" applyNumberFormat="1" applyFont="1" applyFill="1" applyBorder="1" applyAlignment="1">
      <alignment horizontal="center" vertical="center" wrapText="1" readingOrder="2"/>
    </xf>
    <xf numFmtId="3" fontId="7" fillId="8" borderId="81" xfId="1" applyNumberFormat="1" applyFont="1" applyFill="1" applyBorder="1" applyAlignment="1">
      <alignment horizontal="center" vertical="center" wrapText="1"/>
    </xf>
    <xf numFmtId="3" fontId="7" fillId="8" borderId="74" xfId="0" applyNumberFormat="1" applyFont="1" applyFill="1" applyBorder="1" applyAlignment="1">
      <alignment horizontal="center" vertical="center"/>
    </xf>
    <xf numFmtId="3" fontId="7" fillId="8" borderId="82" xfId="0" applyNumberFormat="1" applyFont="1" applyFill="1" applyBorder="1" applyAlignment="1">
      <alignment horizontal="center" vertical="center"/>
    </xf>
    <xf numFmtId="3" fontId="7" fillId="8" borderId="83" xfId="0" applyNumberFormat="1" applyFont="1" applyFill="1" applyBorder="1" applyAlignment="1">
      <alignment horizontal="center" vertical="center"/>
    </xf>
    <xf numFmtId="3" fontId="7" fillId="8" borderId="75" xfId="0" applyNumberFormat="1" applyFont="1" applyFill="1" applyBorder="1" applyAlignment="1">
      <alignment horizontal="center" vertical="center"/>
    </xf>
    <xf numFmtId="3" fontId="7" fillId="8" borderId="82" xfId="1" applyNumberFormat="1" applyFont="1" applyFill="1" applyBorder="1" applyAlignment="1">
      <alignment horizontal="center" vertical="center" wrapText="1"/>
    </xf>
    <xf numFmtId="3" fontId="7" fillId="8" borderId="83" xfId="1" applyNumberFormat="1" applyFont="1" applyFill="1" applyBorder="1" applyAlignment="1">
      <alignment horizontal="center" vertical="center" wrapText="1" readingOrder="1"/>
    </xf>
    <xf numFmtId="3" fontId="7" fillId="8" borderId="74" xfId="1" applyNumberFormat="1" applyFont="1" applyFill="1" applyBorder="1" applyAlignment="1">
      <alignment horizontal="center" vertical="center" wrapText="1" readingOrder="2"/>
    </xf>
    <xf numFmtId="3" fontId="7" fillId="8" borderId="82" xfId="1" applyNumberFormat="1" applyFont="1" applyFill="1" applyBorder="1" applyAlignment="1">
      <alignment horizontal="center" vertical="center" wrapText="1" readingOrder="2"/>
    </xf>
    <xf numFmtId="3" fontId="7" fillId="8" borderId="83" xfId="1" applyNumberFormat="1" applyFont="1" applyFill="1" applyBorder="1" applyAlignment="1">
      <alignment horizontal="center" vertical="center" wrapText="1"/>
    </xf>
    <xf numFmtId="3" fontId="7" fillId="8" borderId="74" xfId="1" applyNumberFormat="1" applyFont="1" applyFill="1" applyBorder="1" applyAlignment="1">
      <alignment horizontal="center" vertical="center" wrapText="1"/>
    </xf>
    <xf numFmtId="3" fontId="7" fillId="8" borderId="57" xfId="0" applyNumberFormat="1" applyFont="1" applyFill="1" applyBorder="1" applyAlignment="1">
      <alignment horizontal="center" vertical="center" readingOrder="2"/>
    </xf>
    <xf numFmtId="3" fontId="7" fillId="8" borderId="75" xfId="0" applyNumberFormat="1" applyFont="1" applyFill="1" applyBorder="1" applyAlignment="1">
      <alignment horizontal="center" vertical="center" readingOrder="1"/>
    </xf>
    <xf numFmtId="3" fontId="7" fillId="8" borderId="57" xfId="1" applyNumberFormat="1" applyFont="1" applyFill="1" applyBorder="1" applyAlignment="1">
      <alignment horizontal="center" vertical="center" wrapText="1" readingOrder="1"/>
    </xf>
    <xf numFmtId="3" fontId="7" fillId="8" borderId="41" xfId="0" applyNumberFormat="1" applyFont="1" applyFill="1" applyBorder="1" applyAlignment="1">
      <alignment horizontal="center" vertical="center" readingOrder="2"/>
    </xf>
    <xf numFmtId="3" fontId="14" fillId="8" borderId="3" xfId="0" applyNumberFormat="1" applyFont="1" applyFill="1" applyBorder="1" applyAlignment="1">
      <alignment horizontal="center"/>
    </xf>
    <xf numFmtId="4" fontId="1" fillId="0" borderId="60" xfId="0" applyNumberFormat="1" applyFont="1" applyBorder="1"/>
    <xf numFmtId="4" fontId="1" fillId="4" borderId="53" xfId="0" applyNumberFormat="1" applyFont="1" applyFill="1" applyBorder="1"/>
    <xf numFmtId="3" fontId="11" fillId="3" borderId="57" xfId="1" applyNumberFormat="1" applyFont="1" applyFill="1" applyBorder="1" applyAlignment="1">
      <alignment horizontal="center" vertical="center" wrapText="1" readingOrder="1"/>
    </xf>
    <xf numFmtId="3" fontId="7" fillId="8" borderId="20" xfId="0" applyNumberFormat="1" applyFont="1" applyFill="1" applyBorder="1" applyAlignment="1">
      <alignment horizontal="center" vertical="center"/>
    </xf>
    <xf numFmtId="3" fontId="7" fillId="8" borderId="29" xfId="0" applyNumberFormat="1" applyFont="1" applyFill="1" applyBorder="1" applyAlignment="1">
      <alignment horizontal="center" vertical="center"/>
    </xf>
    <xf numFmtId="3" fontId="7" fillId="8" borderId="35" xfId="0" applyNumberFormat="1" applyFont="1" applyFill="1" applyBorder="1" applyAlignment="1">
      <alignment horizontal="center" vertical="center"/>
    </xf>
    <xf numFmtId="3" fontId="7" fillId="8" borderId="3" xfId="0" applyNumberFormat="1" applyFont="1" applyFill="1" applyBorder="1" applyAlignment="1">
      <alignment horizontal="center" vertical="center"/>
    </xf>
    <xf numFmtId="3" fontId="11" fillId="3" borderId="41" xfId="0" applyNumberFormat="1" applyFont="1" applyFill="1" applyBorder="1" applyAlignment="1">
      <alignment horizontal="center" vertical="center"/>
    </xf>
    <xf numFmtId="3" fontId="11" fillId="3" borderId="57" xfId="1" applyNumberFormat="1" applyFont="1" applyFill="1" applyBorder="1" applyAlignment="1">
      <alignment horizontal="center" vertical="center" wrapText="1"/>
    </xf>
    <xf numFmtId="3" fontId="11" fillId="3" borderId="80" xfId="1" applyNumberFormat="1" applyFont="1" applyFill="1" applyBorder="1" applyAlignment="1">
      <alignment horizontal="center" vertical="center" wrapText="1"/>
    </xf>
    <xf numFmtId="3" fontId="11" fillId="3" borderId="75" xfId="1" applyNumberFormat="1" applyFont="1" applyFill="1" applyBorder="1" applyAlignment="1">
      <alignment horizontal="center" vertical="center" wrapText="1" readingOrder="2"/>
    </xf>
    <xf numFmtId="3" fontId="11" fillId="3" borderId="81" xfId="1" applyNumberFormat="1" applyFont="1" applyFill="1" applyBorder="1" applyAlignment="1">
      <alignment horizontal="center" vertical="center" wrapText="1"/>
    </xf>
    <xf numFmtId="3" fontId="11" fillId="3" borderId="74" xfId="0" applyNumberFormat="1" applyFont="1" applyFill="1" applyBorder="1" applyAlignment="1">
      <alignment horizontal="center" vertical="center"/>
    </xf>
    <xf numFmtId="3" fontId="11" fillId="3" borderId="82" xfId="0" applyNumberFormat="1" applyFont="1" applyFill="1" applyBorder="1" applyAlignment="1">
      <alignment horizontal="center" vertical="center"/>
    </xf>
    <xf numFmtId="3" fontId="11" fillId="3" borderId="83" xfId="0" applyNumberFormat="1" applyFont="1" applyFill="1" applyBorder="1" applyAlignment="1">
      <alignment horizontal="center" vertical="center"/>
    </xf>
    <xf numFmtId="3" fontId="11" fillId="3" borderId="75" xfId="0" applyNumberFormat="1" applyFont="1" applyFill="1" applyBorder="1" applyAlignment="1">
      <alignment horizontal="center" vertical="center"/>
    </xf>
    <xf numFmtId="3" fontId="11" fillId="3" borderId="82" xfId="1" applyNumberFormat="1" applyFont="1" applyFill="1" applyBorder="1" applyAlignment="1">
      <alignment horizontal="center" vertical="center" wrapText="1"/>
    </xf>
    <xf numFmtId="3" fontId="11" fillId="3" borderId="83" xfId="1" applyNumberFormat="1" applyFont="1" applyFill="1" applyBorder="1" applyAlignment="1">
      <alignment horizontal="center" vertical="center" wrapText="1" readingOrder="1"/>
    </xf>
    <xf numFmtId="3" fontId="11" fillId="3" borderId="74" xfId="1" applyNumberFormat="1" applyFont="1" applyFill="1" applyBorder="1" applyAlignment="1">
      <alignment horizontal="center" vertical="center" wrapText="1" readingOrder="2"/>
    </xf>
    <xf numFmtId="3" fontId="11" fillId="3" borderId="82" xfId="1" applyNumberFormat="1" applyFont="1" applyFill="1" applyBorder="1" applyAlignment="1">
      <alignment horizontal="center" vertical="center" wrapText="1" readingOrder="2"/>
    </xf>
    <xf numFmtId="3" fontId="11" fillId="3" borderId="83" xfId="1" applyNumberFormat="1" applyFont="1" applyFill="1" applyBorder="1" applyAlignment="1">
      <alignment horizontal="center" vertical="center" wrapText="1"/>
    </xf>
    <xf numFmtId="3" fontId="11" fillId="3" borderId="74" xfId="1" applyNumberFormat="1" applyFont="1" applyFill="1" applyBorder="1" applyAlignment="1">
      <alignment horizontal="center" vertical="center" wrapText="1"/>
    </xf>
    <xf numFmtId="3" fontId="11" fillId="3" borderId="57" xfId="0" applyNumberFormat="1" applyFont="1" applyFill="1" applyBorder="1" applyAlignment="1">
      <alignment horizontal="center" vertical="center" readingOrder="2"/>
    </xf>
    <xf numFmtId="3" fontId="11" fillId="3" borderId="75" xfId="0" applyNumberFormat="1" applyFont="1" applyFill="1" applyBorder="1" applyAlignment="1">
      <alignment horizontal="center" vertical="center" readingOrder="1"/>
    </xf>
    <xf numFmtId="0" fontId="2" fillId="3" borderId="26" xfId="0" applyFont="1" applyFill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0" borderId="8" xfId="0" applyFont="1" applyBorder="1" applyAlignment="1">
      <alignment horizontal="center" vertical="center" wrapText="1" readingOrder="2"/>
    </xf>
    <xf numFmtId="0" fontId="2" fillId="0" borderId="2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 readingOrder="2"/>
    </xf>
    <xf numFmtId="0" fontId="2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 readingOrder="2"/>
    </xf>
    <xf numFmtId="0" fontId="2" fillId="3" borderId="12" xfId="0" applyFont="1" applyFill="1" applyBorder="1" applyAlignment="1">
      <alignment horizontal="center" vertical="center" wrapText="1" readingOrder="2"/>
    </xf>
    <xf numFmtId="3" fontId="7" fillId="8" borderId="86" xfId="0" applyNumberFormat="1" applyFont="1" applyFill="1" applyBorder="1" applyAlignment="1">
      <alignment horizontal="center" vertical="center"/>
    </xf>
    <xf numFmtId="3" fontId="7" fillId="8" borderId="87" xfId="1" applyNumberFormat="1" applyFont="1" applyFill="1" applyBorder="1" applyAlignment="1">
      <alignment horizontal="center" vertical="center" wrapText="1"/>
    </xf>
    <xf numFmtId="3" fontId="7" fillId="8" borderId="88" xfId="1" applyNumberFormat="1" applyFont="1" applyFill="1" applyBorder="1" applyAlignment="1">
      <alignment horizontal="center" vertical="center" wrapText="1"/>
    </xf>
    <xf numFmtId="3" fontId="7" fillId="8" borderId="33" xfId="1" applyNumberFormat="1" applyFont="1" applyFill="1" applyBorder="1" applyAlignment="1">
      <alignment horizontal="center" vertical="center" wrapText="1" readingOrder="2"/>
    </xf>
    <xf numFmtId="3" fontId="7" fillId="8" borderId="89" xfId="1" applyNumberFormat="1" applyFont="1" applyFill="1" applyBorder="1" applyAlignment="1">
      <alignment horizontal="center" vertical="center" wrapText="1"/>
    </xf>
    <xf numFmtId="3" fontId="7" fillId="8" borderId="90" xfId="0" applyNumberFormat="1" applyFont="1" applyFill="1" applyBorder="1" applyAlignment="1">
      <alignment horizontal="center" vertical="center"/>
    </xf>
    <xf numFmtId="3" fontId="7" fillId="8" borderId="91" xfId="0" applyNumberFormat="1" applyFont="1" applyFill="1" applyBorder="1" applyAlignment="1">
      <alignment horizontal="center" vertical="center"/>
    </xf>
    <xf numFmtId="3" fontId="7" fillId="8" borderId="92" xfId="0" applyNumberFormat="1" applyFont="1" applyFill="1" applyBorder="1" applyAlignment="1">
      <alignment horizontal="center" vertical="center"/>
    </xf>
    <xf numFmtId="3" fontId="7" fillId="8" borderId="93" xfId="0" applyNumberFormat="1" applyFont="1" applyFill="1" applyBorder="1" applyAlignment="1">
      <alignment horizontal="center" vertical="center"/>
    </xf>
    <xf numFmtId="3" fontId="7" fillId="8" borderId="91" xfId="1" applyNumberFormat="1" applyFont="1" applyFill="1" applyBorder="1" applyAlignment="1">
      <alignment horizontal="center" vertical="center" wrapText="1"/>
    </xf>
    <xf numFmtId="3" fontId="7" fillId="8" borderId="92" xfId="1" applyNumberFormat="1" applyFont="1" applyFill="1" applyBorder="1" applyAlignment="1">
      <alignment horizontal="center" vertical="center" wrapText="1" readingOrder="1"/>
    </xf>
    <xf numFmtId="3" fontId="7" fillId="8" borderId="2" xfId="1" applyNumberFormat="1" applyFont="1" applyFill="1" applyBorder="1" applyAlignment="1">
      <alignment horizontal="center" vertical="center" wrapText="1" readingOrder="2"/>
    </xf>
    <xf numFmtId="3" fontId="7" fillId="8" borderId="90" xfId="1" applyNumberFormat="1" applyFont="1" applyFill="1" applyBorder="1" applyAlignment="1">
      <alignment horizontal="center" vertical="center" wrapText="1"/>
    </xf>
    <xf numFmtId="3" fontId="7" fillId="8" borderId="87" xfId="0" applyNumberFormat="1" applyFont="1" applyFill="1" applyBorder="1" applyAlignment="1">
      <alignment horizontal="center" vertical="center" readingOrder="2"/>
    </xf>
    <xf numFmtId="3" fontId="7" fillId="8" borderId="92" xfId="1" applyNumberFormat="1" applyFont="1" applyFill="1" applyBorder="1" applyAlignment="1">
      <alignment horizontal="center" vertical="center" wrapText="1"/>
    </xf>
    <xf numFmtId="3" fontId="7" fillId="8" borderId="93" xfId="0" applyNumberFormat="1" applyFont="1" applyFill="1" applyBorder="1" applyAlignment="1">
      <alignment horizontal="center" vertical="center" readingOrder="1"/>
    </xf>
    <xf numFmtId="3" fontId="11" fillId="3" borderId="82" xfId="1" applyNumberFormat="1" applyFont="1" applyFill="1" applyBorder="1" applyAlignment="1">
      <alignment horizontal="center" vertical="center" wrapText="1" readingOrder="1"/>
    </xf>
    <xf numFmtId="3" fontId="7" fillId="8" borderId="87" xfId="1" applyNumberFormat="1" applyFont="1" applyFill="1" applyBorder="1" applyAlignment="1">
      <alignment horizontal="center" vertical="center" wrapText="1" readingOrder="1"/>
    </xf>
    <xf numFmtId="3" fontId="7" fillId="8" borderId="9" xfId="0" applyNumberFormat="1" applyFont="1" applyFill="1" applyBorder="1" applyAlignment="1">
      <alignment horizontal="center" vertical="center" readingOrder="2"/>
    </xf>
    <xf numFmtId="3" fontId="7" fillId="8" borderId="81" xfId="1" applyNumberFormat="1" applyFont="1" applyFill="1" applyBorder="1" applyAlignment="1">
      <alignment horizontal="center" vertical="center" readingOrder="1"/>
    </xf>
    <xf numFmtId="3" fontId="7" fillId="8" borderId="82" xfId="1" applyNumberFormat="1" applyFont="1" applyFill="1" applyBorder="1" applyAlignment="1">
      <alignment horizontal="center" vertical="center" readingOrder="1"/>
    </xf>
    <xf numFmtId="0" fontId="1" fillId="3" borderId="1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64" xfId="0" applyFont="1" applyFill="1" applyBorder="1" applyAlignment="1">
      <alignment horizontal="center" vertical="center"/>
    </xf>
    <xf numFmtId="3" fontId="7" fillId="8" borderId="57" xfId="0" applyNumberFormat="1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 readingOrder="2"/>
    </xf>
    <xf numFmtId="0" fontId="2" fillId="0" borderId="31" xfId="0" applyFont="1" applyBorder="1" applyAlignment="1">
      <alignment horizontal="center" vertical="center" wrapText="1" readingOrder="2"/>
    </xf>
    <xf numFmtId="0" fontId="2" fillId="0" borderId="68" xfId="0" applyFont="1" applyBorder="1" applyAlignment="1">
      <alignment horizontal="center" vertical="center" wrapText="1" readingOrder="2"/>
    </xf>
    <xf numFmtId="0" fontId="2" fillId="0" borderId="36" xfId="0" applyFont="1" applyBorder="1" applyAlignment="1">
      <alignment horizontal="center" vertical="center" wrapText="1" readingOrder="2"/>
    </xf>
    <xf numFmtId="0" fontId="2" fillId="0" borderId="69" xfId="0" applyFont="1" applyBorder="1" applyAlignment="1">
      <alignment horizontal="center" vertical="center" wrapText="1" readingOrder="2"/>
    </xf>
    <xf numFmtId="3" fontId="2" fillId="0" borderId="42" xfId="0" applyNumberFormat="1" applyFont="1" applyBorder="1" applyAlignment="1">
      <alignment horizontal="center" vertical="center"/>
    </xf>
    <xf numFmtId="3" fontId="2" fillId="0" borderId="48" xfId="1" applyNumberFormat="1" applyFont="1" applyFill="1" applyBorder="1" applyAlignment="1">
      <alignment horizontal="center" vertical="center" readingOrder="1"/>
    </xf>
    <xf numFmtId="3" fontId="2" fillId="0" borderId="50" xfId="1" applyNumberFormat="1" applyFont="1" applyFill="1" applyBorder="1" applyAlignment="1">
      <alignment horizontal="center" vertical="center" readingOrder="1"/>
    </xf>
    <xf numFmtId="0" fontId="2" fillId="0" borderId="3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 readingOrder="2"/>
    </xf>
    <xf numFmtId="0" fontId="2" fillId="0" borderId="8" xfId="0" applyFont="1" applyBorder="1" applyAlignment="1">
      <alignment horizontal="center" vertical="center" wrapText="1" readingOrder="2"/>
    </xf>
    <xf numFmtId="0" fontId="10" fillId="0" borderId="54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10" fillId="0" borderId="78" xfId="0" applyFont="1" applyBorder="1" applyAlignment="1">
      <alignment horizontal="center" vertical="center"/>
    </xf>
    <xf numFmtId="0" fontId="2" fillId="3" borderId="63" xfId="0" applyFont="1" applyFill="1" applyBorder="1" applyAlignment="1">
      <alignment horizontal="center" vertical="center" wrapText="1" readingOrder="2"/>
    </xf>
    <xf numFmtId="0" fontId="2" fillId="3" borderId="58" xfId="0" applyFont="1" applyFill="1" applyBorder="1" applyAlignment="1">
      <alignment horizontal="center" vertical="center" wrapText="1" readingOrder="2"/>
    </xf>
    <xf numFmtId="3" fontId="2" fillId="0" borderId="49" xfId="1" applyNumberFormat="1" applyFont="1" applyFill="1" applyBorder="1" applyAlignment="1">
      <alignment horizontal="center" vertical="center" readingOrder="1"/>
    </xf>
    <xf numFmtId="3" fontId="7" fillId="8" borderId="74" xfId="1" applyNumberFormat="1" applyFont="1" applyFill="1" applyBorder="1" applyAlignment="1">
      <alignment horizontal="center" vertical="center" readingOrder="1"/>
    </xf>
    <xf numFmtId="0" fontId="2" fillId="0" borderId="1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readingOrder="2"/>
    </xf>
    <xf numFmtId="0" fontId="2" fillId="0" borderId="63" xfId="0" applyFont="1" applyBorder="1" applyAlignment="1">
      <alignment horizontal="center" vertical="center" wrapText="1" readingOrder="2"/>
    </xf>
    <xf numFmtId="0" fontId="2" fillId="0" borderId="64" xfId="0" applyFont="1" applyBorder="1" applyAlignment="1">
      <alignment horizontal="center" vertical="center" wrapText="1" readingOrder="2"/>
    </xf>
    <xf numFmtId="0" fontId="2" fillId="0" borderId="13" xfId="0" applyFont="1" applyBorder="1" applyAlignment="1">
      <alignment horizontal="center" vertical="center" wrapText="1" readingOrder="2"/>
    </xf>
    <xf numFmtId="0" fontId="1" fillId="2" borderId="17" xfId="0" applyFont="1" applyFill="1" applyBorder="1" applyAlignment="1">
      <alignment horizontal="center" vertical="center" wrapText="1" readingOrder="2"/>
    </xf>
    <xf numFmtId="0" fontId="1" fillId="2" borderId="18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66" xfId="0" applyFont="1" applyFill="1" applyBorder="1" applyAlignment="1">
      <alignment horizontal="center" vertical="center" wrapText="1" readingOrder="2"/>
    </xf>
    <xf numFmtId="0" fontId="1" fillId="2" borderId="61" xfId="0" applyFont="1" applyFill="1" applyBorder="1" applyAlignment="1">
      <alignment horizontal="center" vertical="center" wrapText="1" readingOrder="2"/>
    </xf>
    <xf numFmtId="164" fontId="1" fillId="2" borderId="7" xfId="0" applyNumberFormat="1" applyFont="1" applyFill="1" applyBorder="1" applyAlignment="1">
      <alignment horizontal="center" vertical="center" wrapText="1" readingOrder="2"/>
    </xf>
    <xf numFmtId="164" fontId="1" fillId="2" borderId="40" xfId="0" applyNumberFormat="1" applyFont="1" applyFill="1" applyBorder="1" applyAlignment="1">
      <alignment horizontal="center" vertical="center" wrapText="1" readingOrder="2"/>
    </xf>
    <xf numFmtId="0" fontId="1" fillId="2" borderId="70" xfId="0" applyFont="1" applyFill="1" applyBorder="1" applyAlignment="1">
      <alignment horizontal="center" vertical="center" wrapText="1" readingOrder="2"/>
    </xf>
    <xf numFmtId="0" fontId="1" fillId="2" borderId="71" xfId="0" applyFont="1" applyFill="1" applyBorder="1" applyAlignment="1">
      <alignment horizontal="center" vertical="center" wrapText="1" readingOrder="2"/>
    </xf>
    <xf numFmtId="0" fontId="1" fillId="2" borderId="72" xfId="0" applyFont="1" applyFill="1" applyBorder="1" applyAlignment="1">
      <alignment horizontal="center" vertical="center" wrapText="1" readingOrder="2"/>
    </xf>
    <xf numFmtId="0" fontId="1" fillId="2" borderId="73" xfId="0" applyFont="1" applyFill="1" applyBorder="1" applyAlignment="1">
      <alignment horizontal="center" vertical="center" wrapText="1" readingOrder="2"/>
    </xf>
    <xf numFmtId="0" fontId="2" fillId="0" borderId="16" xfId="0" applyFont="1" applyBorder="1" applyAlignment="1">
      <alignment horizontal="center" vertical="center" wrapText="1" readingOrder="2"/>
    </xf>
    <xf numFmtId="0" fontId="1" fillId="4" borderId="54" xfId="0" applyFont="1" applyFill="1" applyBorder="1" applyAlignment="1">
      <alignment horizontal="center" vertical="center"/>
    </xf>
    <xf numFmtId="0" fontId="1" fillId="4" borderId="56" xfId="0" applyFont="1" applyFill="1" applyBorder="1" applyAlignment="1">
      <alignment horizontal="center" vertical="center"/>
    </xf>
    <xf numFmtId="0" fontId="1" fillId="4" borderId="78" xfId="0" applyFont="1" applyFill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84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0" fillId="0" borderId="63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74" xfId="0" applyBorder="1" applyAlignment="1">
      <alignment horizontal="right"/>
    </xf>
    <xf numFmtId="0" fontId="1" fillId="0" borderId="45" xfId="0" applyFont="1" applyBorder="1" applyAlignment="1">
      <alignment horizontal="right"/>
    </xf>
    <xf numFmtId="0" fontId="1" fillId="0" borderId="14" xfId="0" applyFont="1" applyBorder="1" applyAlignment="1">
      <alignment horizontal="right"/>
    </xf>
    <xf numFmtId="0" fontId="1" fillId="0" borderId="74" xfId="0" applyFont="1" applyBorder="1" applyAlignment="1">
      <alignment horizontal="right"/>
    </xf>
    <xf numFmtId="0" fontId="1" fillId="0" borderId="63" xfId="0" applyFont="1" applyBorder="1" applyAlignment="1">
      <alignment horizontal="right"/>
    </xf>
    <xf numFmtId="0" fontId="0" fillId="0" borderId="79" xfId="0" applyBorder="1" applyAlignment="1">
      <alignment horizontal="right"/>
    </xf>
    <xf numFmtId="0" fontId="1" fillId="0" borderId="58" xfId="0" applyFont="1" applyBorder="1" applyAlignment="1">
      <alignment horizontal="center"/>
    </xf>
    <xf numFmtId="0" fontId="1" fillId="0" borderId="65" xfId="0" applyFont="1" applyBorder="1" applyAlignment="1">
      <alignment horizontal="center"/>
    </xf>
    <xf numFmtId="0" fontId="1" fillId="0" borderId="75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1" fillId="0" borderId="76" xfId="0" applyFont="1" applyBorder="1" applyAlignment="1">
      <alignment horizontal="center"/>
    </xf>
    <xf numFmtId="0" fontId="1" fillId="0" borderId="77" xfId="0" applyFont="1" applyBorder="1" applyAlignment="1">
      <alignment horizontal="center"/>
    </xf>
    <xf numFmtId="0" fontId="2" fillId="3" borderId="26" xfId="0" applyFont="1" applyFill="1" applyBorder="1" applyAlignment="1">
      <alignment horizontal="center" vertical="center" wrapText="1" readingOrder="2"/>
    </xf>
    <xf numFmtId="3" fontId="7" fillId="3" borderId="81" xfId="1" applyNumberFormat="1" applyFont="1" applyFill="1" applyBorder="1" applyAlignment="1">
      <alignment horizontal="center" vertical="center" readingOrder="1"/>
    </xf>
    <xf numFmtId="3" fontId="7" fillId="3" borderId="74" xfId="1" applyNumberFormat="1" applyFont="1" applyFill="1" applyBorder="1" applyAlignment="1">
      <alignment horizontal="center" vertical="center" readingOrder="1"/>
    </xf>
    <xf numFmtId="3" fontId="7" fillId="3" borderId="82" xfId="1" applyNumberFormat="1" applyFont="1" applyFill="1" applyBorder="1" applyAlignment="1">
      <alignment horizontal="center" vertical="center" readingOrder="1"/>
    </xf>
    <xf numFmtId="3" fontId="7" fillId="3" borderId="57" xfId="0" applyNumberFormat="1" applyFont="1" applyFill="1" applyBorder="1" applyAlignment="1">
      <alignment horizontal="center" vertical="center"/>
    </xf>
    <xf numFmtId="3" fontId="7" fillId="8" borderId="89" xfId="1" applyNumberFormat="1" applyFont="1" applyFill="1" applyBorder="1" applyAlignment="1">
      <alignment horizontal="center" vertical="center" readingOrder="1"/>
    </xf>
    <xf numFmtId="3" fontId="7" fillId="8" borderId="90" xfId="1" applyNumberFormat="1" applyFont="1" applyFill="1" applyBorder="1" applyAlignment="1">
      <alignment horizontal="center" vertical="center" readingOrder="1"/>
    </xf>
    <xf numFmtId="3" fontId="7" fillId="8" borderId="91" xfId="1" applyNumberFormat="1" applyFont="1" applyFill="1" applyBorder="1" applyAlignment="1">
      <alignment horizontal="center" vertical="center" readingOrder="1"/>
    </xf>
    <xf numFmtId="3" fontId="7" fillId="8" borderId="87" xfId="0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CC"/>
      <color rgb="FF00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7"/>
  <sheetViews>
    <sheetView rightToLeft="1" view="pageBreakPreview" zoomScaleNormal="90" zoomScaleSheetLayoutView="100" workbookViewId="0">
      <pane ySplit="3" topLeftCell="A37" activePane="bottomLeft" state="frozen"/>
      <selection pane="bottomLeft" activeCell="K39" sqref="K39"/>
    </sheetView>
  </sheetViews>
  <sheetFormatPr defaultColWidth="44.375" defaultRowHeight="15" x14ac:dyDescent="0.2"/>
  <cols>
    <col min="1" max="1" width="4.875" style="13" bestFit="1" customWidth="1"/>
    <col min="2" max="2" width="11.25" style="13" customWidth="1"/>
    <col min="3" max="3" width="17" style="13" customWidth="1"/>
    <col min="4" max="4" width="5.875" style="13" customWidth="1"/>
    <col min="5" max="5" width="9" style="13" customWidth="1"/>
    <col min="6" max="6" width="10.25" style="13" customWidth="1"/>
    <col min="7" max="7" width="13.25" style="13" customWidth="1"/>
    <col min="8" max="8" width="5.75" style="13" customWidth="1"/>
    <col min="9" max="9" width="7.125" style="13" customWidth="1"/>
    <col min="10" max="10" width="5.75" style="13" customWidth="1"/>
    <col min="11" max="11" width="7.75" style="16" customWidth="1"/>
    <col min="12" max="12" width="9.875" style="55" bestFit="1" customWidth="1"/>
    <col min="13" max="16384" width="44.375" style="13"/>
  </cols>
  <sheetData>
    <row r="1" spans="1:12" ht="27.75" thickTop="1" thickBot="1" x14ac:dyDescent="0.25">
      <c r="A1" s="264" t="s">
        <v>82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6"/>
    </row>
    <row r="2" spans="1:12" ht="15.75" thickTop="1" x14ac:dyDescent="0.2">
      <c r="A2" s="277" t="s">
        <v>0</v>
      </c>
      <c r="B2" s="279" t="s">
        <v>1</v>
      </c>
      <c r="C2" s="279"/>
      <c r="D2" s="279"/>
      <c r="E2" s="279" t="s">
        <v>2</v>
      </c>
      <c r="F2" s="279"/>
      <c r="G2" s="279"/>
      <c r="H2" s="280" t="s">
        <v>3</v>
      </c>
      <c r="I2" s="284" t="s">
        <v>107</v>
      </c>
      <c r="J2" s="286" t="s">
        <v>108</v>
      </c>
      <c r="K2" s="282" t="s">
        <v>79</v>
      </c>
      <c r="L2" s="283"/>
    </row>
    <row r="3" spans="1:12" ht="30.75" thickBot="1" x14ac:dyDescent="0.25">
      <c r="A3" s="278"/>
      <c r="B3" s="36" t="s">
        <v>25</v>
      </c>
      <c r="C3" s="36" t="s">
        <v>4</v>
      </c>
      <c r="D3" s="36" t="s">
        <v>5</v>
      </c>
      <c r="E3" s="36" t="s">
        <v>6</v>
      </c>
      <c r="F3" s="36" t="s">
        <v>7</v>
      </c>
      <c r="G3" s="36" t="s">
        <v>8</v>
      </c>
      <c r="H3" s="281"/>
      <c r="I3" s="285"/>
      <c r="J3" s="287"/>
      <c r="K3" s="87" t="s">
        <v>80</v>
      </c>
      <c r="L3" s="54" t="s">
        <v>81</v>
      </c>
    </row>
    <row r="4" spans="1:12" s="57" customFormat="1" ht="21.75" thickTop="1" thickBot="1" x14ac:dyDescent="0.35">
      <c r="A4" s="56" t="s">
        <v>83</v>
      </c>
      <c r="B4" s="58" t="s">
        <v>84</v>
      </c>
      <c r="C4" s="59"/>
      <c r="D4" s="59"/>
      <c r="E4" s="59"/>
      <c r="F4" s="59"/>
      <c r="G4" s="59"/>
      <c r="H4" s="59"/>
      <c r="I4" s="106"/>
      <c r="J4" s="107"/>
      <c r="K4" s="59"/>
      <c r="L4" s="141"/>
    </row>
    <row r="5" spans="1:12" ht="16.5" thickTop="1" thickBot="1" x14ac:dyDescent="0.25">
      <c r="A5" s="142">
        <v>1</v>
      </c>
      <c r="B5" s="17" t="s">
        <v>32</v>
      </c>
      <c r="C5" s="20" t="s">
        <v>32</v>
      </c>
      <c r="D5" s="20">
        <v>5</v>
      </c>
      <c r="E5" s="20" t="s">
        <v>13</v>
      </c>
      <c r="F5" s="221" t="s">
        <v>110</v>
      </c>
      <c r="G5" s="221" t="s">
        <v>109</v>
      </c>
      <c r="H5" s="72">
        <v>15</v>
      </c>
      <c r="I5" s="108" t="s">
        <v>90</v>
      </c>
      <c r="J5" s="27">
        <v>1</v>
      </c>
      <c r="K5" s="88">
        <v>3500</v>
      </c>
      <c r="L5" s="170">
        <v>1</v>
      </c>
    </row>
    <row r="6" spans="1:12" ht="15.75" thickBot="1" x14ac:dyDescent="0.25">
      <c r="A6" s="143">
        <v>2</v>
      </c>
      <c r="B6" s="38" t="s">
        <v>9</v>
      </c>
      <c r="C6" s="39" t="s">
        <v>9</v>
      </c>
      <c r="D6" s="39">
        <v>13</v>
      </c>
      <c r="E6" s="39" t="s">
        <v>13</v>
      </c>
      <c r="F6" s="219" t="s">
        <v>110</v>
      </c>
      <c r="G6" s="219" t="s">
        <v>109</v>
      </c>
      <c r="H6" s="73">
        <v>23</v>
      </c>
      <c r="I6" s="109" t="s">
        <v>90</v>
      </c>
      <c r="J6" s="50">
        <v>1</v>
      </c>
      <c r="K6" s="89">
        <v>3500</v>
      </c>
      <c r="L6" s="171">
        <v>1</v>
      </c>
    </row>
    <row r="7" spans="1:12" x14ac:dyDescent="0.2">
      <c r="A7" s="144">
        <v>3</v>
      </c>
      <c r="B7" s="18" t="s">
        <v>72</v>
      </c>
      <c r="C7" s="24" t="s">
        <v>72</v>
      </c>
      <c r="D7" s="24">
        <v>84</v>
      </c>
      <c r="E7" s="24" t="s">
        <v>13</v>
      </c>
      <c r="F7" s="24" t="s">
        <v>11</v>
      </c>
      <c r="G7" s="24" t="s">
        <v>14</v>
      </c>
      <c r="H7" s="74">
        <v>150</v>
      </c>
      <c r="I7" s="110" t="s">
        <v>90</v>
      </c>
      <c r="J7" s="26">
        <v>1</v>
      </c>
      <c r="K7" s="90">
        <v>3500</v>
      </c>
      <c r="L7" s="172">
        <v>1</v>
      </c>
    </row>
    <row r="8" spans="1:12" ht="15.75" thickBot="1" x14ac:dyDescent="0.25">
      <c r="A8" s="145">
        <v>4</v>
      </c>
      <c r="B8" s="3" t="s">
        <v>72</v>
      </c>
      <c r="C8" s="25" t="s">
        <v>72</v>
      </c>
      <c r="D8" s="25"/>
      <c r="E8" s="25" t="s">
        <v>74</v>
      </c>
      <c r="F8" s="25"/>
      <c r="G8" s="25"/>
      <c r="H8" s="75"/>
      <c r="I8" s="111" t="s">
        <v>90</v>
      </c>
      <c r="J8" s="28">
        <v>1</v>
      </c>
      <c r="K8" s="51">
        <v>7000</v>
      </c>
      <c r="L8" s="173">
        <v>1</v>
      </c>
    </row>
    <row r="9" spans="1:12" s="14" customFormat="1" x14ac:dyDescent="0.2">
      <c r="A9" s="146">
        <v>5</v>
      </c>
      <c r="B9" s="21" t="s">
        <v>15</v>
      </c>
      <c r="C9" s="4" t="s">
        <v>47</v>
      </c>
      <c r="D9" s="4"/>
      <c r="E9" s="4" t="s">
        <v>10</v>
      </c>
      <c r="F9" s="4" t="s">
        <v>110</v>
      </c>
      <c r="G9" s="4" t="s">
        <v>109</v>
      </c>
      <c r="H9" s="76">
        <v>45</v>
      </c>
      <c r="I9" s="112" t="s">
        <v>90</v>
      </c>
      <c r="J9" s="29">
        <v>1</v>
      </c>
      <c r="K9" s="91">
        <v>3500</v>
      </c>
      <c r="L9" s="174">
        <v>1</v>
      </c>
    </row>
    <row r="10" spans="1:12" s="14" customFormat="1" ht="14.25" customHeight="1" x14ac:dyDescent="0.2">
      <c r="A10" s="147">
        <v>6</v>
      </c>
      <c r="B10" s="22" t="s">
        <v>15</v>
      </c>
      <c r="C10" s="45" t="s">
        <v>50</v>
      </c>
      <c r="D10" s="45"/>
      <c r="E10" s="45" t="s">
        <v>13</v>
      </c>
      <c r="F10" s="45" t="s">
        <v>49</v>
      </c>
      <c r="G10" s="45" t="s">
        <v>48</v>
      </c>
      <c r="H10" s="77">
        <v>7</v>
      </c>
      <c r="I10" s="113" t="s">
        <v>90</v>
      </c>
      <c r="J10" s="30">
        <v>1</v>
      </c>
      <c r="K10" s="92">
        <v>2000</v>
      </c>
      <c r="L10" s="175">
        <v>1</v>
      </c>
    </row>
    <row r="11" spans="1:12" ht="15" customHeight="1" x14ac:dyDescent="0.2">
      <c r="A11" s="147">
        <v>7</v>
      </c>
      <c r="B11" s="22" t="s">
        <v>15</v>
      </c>
      <c r="C11" s="45" t="s">
        <v>40</v>
      </c>
      <c r="D11" s="45"/>
      <c r="E11" s="45" t="s">
        <v>13</v>
      </c>
      <c r="F11" s="45" t="s">
        <v>110</v>
      </c>
      <c r="G11" s="45" t="s">
        <v>51</v>
      </c>
      <c r="H11" s="77">
        <v>3</v>
      </c>
      <c r="I11" s="113" t="s">
        <v>90</v>
      </c>
      <c r="J11" s="30">
        <v>1</v>
      </c>
      <c r="K11" s="92">
        <v>2000</v>
      </c>
      <c r="L11" s="175">
        <v>1</v>
      </c>
    </row>
    <row r="12" spans="1:12" ht="15" customHeight="1" x14ac:dyDescent="0.2">
      <c r="A12" s="147">
        <v>8</v>
      </c>
      <c r="B12" s="22" t="s">
        <v>15</v>
      </c>
      <c r="C12" s="45" t="s">
        <v>52</v>
      </c>
      <c r="D12" s="45"/>
      <c r="E12" s="45" t="s">
        <v>13</v>
      </c>
      <c r="F12" s="45" t="s">
        <v>49</v>
      </c>
      <c r="G12" s="45" t="s">
        <v>48</v>
      </c>
      <c r="H12" s="77">
        <v>3</v>
      </c>
      <c r="I12" s="113" t="s">
        <v>90</v>
      </c>
      <c r="J12" s="30">
        <v>1</v>
      </c>
      <c r="K12" s="92">
        <v>2000</v>
      </c>
      <c r="L12" s="175">
        <v>1</v>
      </c>
    </row>
    <row r="13" spans="1:12" ht="15" customHeight="1" x14ac:dyDescent="0.2">
      <c r="A13" s="147">
        <v>9</v>
      </c>
      <c r="B13" s="22" t="s">
        <v>15</v>
      </c>
      <c r="C13" s="45" t="s">
        <v>53</v>
      </c>
      <c r="D13" s="45"/>
      <c r="E13" s="45" t="s">
        <v>13</v>
      </c>
      <c r="F13" s="45" t="s">
        <v>49</v>
      </c>
      <c r="G13" s="45" t="s">
        <v>48</v>
      </c>
      <c r="H13" s="77">
        <v>2</v>
      </c>
      <c r="I13" s="113" t="s">
        <v>90</v>
      </c>
      <c r="J13" s="30">
        <v>1</v>
      </c>
      <c r="K13" s="92">
        <v>2000</v>
      </c>
      <c r="L13" s="175">
        <v>1</v>
      </c>
    </row>
    <row r="14" spans="1:12" ht="15" customHeight="1" x14ac:dyDescent="0.2">
      <c r="A14" s="147">
        <v>10</v>
      </c>
      <c r="B14" s="22" t="s">
        <v>15</v>
      </c>
      <c r="C14" s="45" t="s">
        <v>54</v>
      </c>
      <c r="D14" s="45"/>
      <c r="E14" s="45" t="s">
        <v>13</v>
      </c>
      <c r="F14" s="45" t="s">
        <v>49</v>
      </c>
      <c r="G14" s="45" t="s">
        <v>48</v>
      </c>
      <c r="H14" s="77">
        <v>3</v>
      </c>
      <c r="I14" s="113" t="s">
        <v>90</v>
      </c>
      <c r="J14" s="30">
        <v>1</v>
      </c>
      <c r="K14" s="92">
        <v>2000</v>
      </c>
      <c r="L14" s="175">
        <v>1</v>
      </c>
    </row>
    <row r="15" spans="1:12" ht="15" customHeight="1" thickBot="1" x14ac:dyDescent="0.25">
      <c r="A15" s="147">
        <v>11</v>
      </c>
      <c r="B15" s="12" t="s">
        <v>15</v>
      </c>
      <c r="C15" s="5" t="s">
        <v>55</v>
      </c>
      <c r="D15" s="5"/>
      <c r="E15" s="5" t="s">
        <v>13</v>
      </c>
      <c r="F15" s="45" t="s">
        <v>49</v>
      </c>
      <c r="G15" s="45" t="s">
        <v>48</v>
      </c>
      <c r="H15" s="78">
        <v>3</v>
      </c>
      <c r="I15" s="114" t="s">
        <v>90</v>
      </c>
      <c r="J15" s="31">
        <v>1</v>
      </c>
      <c r="K15" s="93">
        <v>2000</v>
      </c>
      <c r="L15" s="176">
        <v>1</v>
      </c>
    </row>
    <row r="16" spans="1:12" ht="15.75" customHeight="1" thickBot="1" x14ac:dyDescent="0.25">
      <c r="A16" s="148">
        <v>12</v>
      </c>
      <c r="B16" s="10" t="s">
        <v>15</v>
      </c>
      <c r="C16" s="44" t="s">
        <v>56</v>
      </c>
      <c r="D16" s="44"/>
      <c r="E16" s="44" t="s">
        <v>13</v>
      </c>
      <c r="F16" s="5" t="s">
        <v>110</v>
      </c>
      <c r="G16" s="5" t="s">
        <v>57</v>
      </c>
      <c r="H16" s="214">
        <v>3</v>
      </c>
      <c r="I16" s="115" t="s">
        <v>90</v>
      </c>
      <c r="J16" s="32">
        <v>1</v>
      </c>
      <c r="K16" s="94">
        <v>2000</v>
      </c>
      <c r="L16" s="177">
        <v>1</v>
      </c>
    </row>
    <row r="17" spans="1:12" x14ac:dyDescent="0.2">
      <c r="A17" s="149">
        <v>13</v>
      </c>
      <c r="B17" s="22" t="s">
        <v>33</v>
      </c>
      <c r="C17" s="45" t="s">
        <v>35</v>
      </c>
      <c r="D17" s="45"/>
      <c r="E17" s="45" t="s">
        <v>13</v>
      </c>
      <c r="F17" s="44" t="s">
        <v>110</v>
      </c>
      <c r="G17" s="44" t="s">
        <v>109</v>
      </c>
      <c r="H17" s="267">
        <v>70</v>
      </c>
      <c r="I17" s="113" t="s">
        <v>90</v>
      </c>
      <c r="J17" s="30">
        <v>1</v>
      </c>
      <c r="K17" s="92">
        <v>2000</v>
      </c>
      <c r="L17" s="175">
        <v>1</v>
      </c>
    </row>
    <row r="18" spans="1:12" x14ac:dyDescent="0.2">
      <c r="A18" s="147">
        <v>14</v>
      </c>
      <c r="B18" s="22" t="s">
        <v>33</v>
      </c>
      <c r="C18" s="45" t="s">
        <v>36</v>
      </c>
      <c r="D18" s="45"/>
      <c r="E18" s="45" t="s">
        <v>13</v>
      </c>
      <c r="F18" s="45" t="s">
        <v>110</v>
      </c>
      <c r="G18" s="45" t="s">
        <v>109</v>
      </c>
      <c r="H18" s="267"/>
      <c r="I18" s="113" t="s">
        <v>90</v>
      </c>
      <c r="J18" s="30">
        <v>1</v>
      </c>
      <c r="K18" s="92">
        <v>2000</v>
      </c>
      <c r="L18" s="175">
        <v>1</v>
      </c>
    </row>
    <row r="19" spans="1:12" ht="15.75" thickBot="1" x14ac:dyDescent="0.25">
      <c r="A19" s="145">
        <v>15</v>
      </c>
      <c r="B19" s="11" t="s">
        <v>33</v>
      </c>
      <c r="C19" s="46" t="s">
        <v>37</v>
      </c>
      <c r="D19" s="46"/>
      <c r="E19" s="46" t="s">
        <v>13</v>
      </c>
      <c r="F19" s="46" t="s">
        <v>110</v>
      </c>
      <c r="G19" s="46" t="s">
        <v>109</v>
      </c>
      <c r="H19" s="268"/>
      <c r="I19" s="116" t="s">
        <v>90</v>
      </c>
      <c r="J19" s="33">
        <v>1</v>
      </c>
      <c r="K19" s="95">
        <v>2000</v>
      </c>
      <c r="L19" s="178">
        <v>1</v>
      </c>
    </row>
    <row r="20" spans="1:12" ht="15.75" thickBot="1" x14ac:dyDescent="0.25">
      <c r="A20" s="143">
        <v>16</v>
      </c>
      <c r="B20" s="38" t="s">
        <v>34</v>
      </c>
      <c r="C20" s="39" t="s">
        <v>34</v>
      </c>
      <c r="D20" s="39">
        <v>6</v>
      </c>
      <c r="E20" s="39" t="s">
        <v>13</v>
      </c>
      <c r="F20" s="9" t="s">
        <v>110</v>
      </c>
      <c r="G20" s="9" t="s">
        <v>109</v>
      </c>
      <c r="H20" s="73">
        <v>40</v>
      </c>
      <c r="I20" s="109" t="s">
        <v>90</v>
      </c>
      <c r="J20" s="50">
        <v>1</v>
      </c>
      <c r="K20" s="89">
        <v>3500</v>
      </c>
      <c r="L20" s="171">
        <v>1</v>
      </c>
    </row>
    <row r="21" spans="1:12" x14ac:dyDescent="0.2">
      <c r="A21" s="146">
        <v>17</v>
      </c>
      <c r="B21" s="40" t="s">
        <v>26</v>
      </c>
      <c r="C21" s="37" t="s">
        <v>27</v>
      </c>
      <c r="D21" s="37">
        <v>20</v>
      </c>
      <c r="E21" s="37" t="s">
        <v>10</v>
      </c>
      <c r="F21" s="4" t="s">
        <v>110</v>
      </c>
      <c r="G21" s="4" t="s">
        <v>109</v>
      </c>
      <c r="H21" s="79">
        <v>40</v>
      </c>
      <c r="I21" s="117" t="s">
        <v>90</v>
      </c>
      <c r="J21" s="49">
        <v>1</v>
      </c>
      <c r="K21" s="91">
        <v>3500</v>
      </c>
      <c r="L21" s="174">
        <v>1</v>
      </c>
    </row>
    <row r="22" spans="1:12" ht="15.75" thickBot="1" x14ac:dyDescent="0.25">
      <c r="A22" s="148">
        <v>18</v>
      </c>
      <c r="B22" s="42" t="s">
        <v>26</v>
      </c>
      <c r="C22" s="43" t="s">
        <v>28</v>
      </c>
      <c r="D22" s="43">
        <v>9</v>
      </c>
      <c r="E22" s="43" t="s">
        <v>13</v>
      </c>
      <c r="F22" s="217" t="s">
        <v>110</v>
      </c>
      <c r="G22" s="217" t="s">
        <v>109</v>
      </c>
      <c r="H22" s="80">
        <v>28</v>
      </c>
      <c r="I22" s="118" t="s">
        <v>90</v>
      </c>
      <c r="J22" s="48">
        <v>1</v>
      </c>
      <c r="K22" s="96">
        <v>3500</v>
      </c>
      <c r="L22" s="179">
        <v>1</v>
      </c>
    </row>
    <row r="23" spans="1:12" ht="14.25" customHeight="1" x14ac:dyDescent="0.2">
      <c r="A23" s="149">
        <v>19</v>
      </c>
      <c r="B23" s="1" t="s">
        <v>29</v>
      </c>
      <c r="C23" s="19" t="s">
        <v>65</v>
      </c>
      <c r="D23" s="19"/>
      <c r="E23" s="19"/>
      <c r="F23" s="19" t="s">
        <v>110</v>
      </c>
      <c r="G23" s="19" t="s">
        <v>109</v>
      </c>
      <c r="H23" s="81"/>
      <c r="I23" s="2" t="s">
        <v>90</v>
      </c>
      <c r="J23" s="7">
        <v>1</v>
      </c>
      <c r="K23" s="97">
        <v>20000</v>
      </c>
      <c r="L23" s="180">
        <v>1</v>
      </c>
    </row>
    <row r="24" spans="1:12" x14ac:dyDescent="0.2">
      <c r="A24" s="148">
        <v>20</v>
      </c>
      <c r="B24" s="42" t="s">
        <v>29</v>
      </c>
      <c r="C24" s="43" t="s">
        <v>66</v>
      </c>
      <c r="D24" s="43">
        <v>5</v>
      </c>
      <c r="E24" s="43" t="s">
        <v>18</v>
      </c>
      <c r="F24" s="217"/>
      <c r="G24" s="217"/>
      <c r="H24" s="80"/>
      <c r="I24" s="118" t="s">
        <v>90</v>
      </c>
      <c r="J24" s="48">
        <v>1</v>
      </c>
      <c r="K24" s="93">
        <v>5000</v>
      </c>
      <c r="L24" s="176">
        <v>1</v>
      </c>
    </row>
    <row r="25" spans="1:12" x14ac:dyDescent="0.2">
      <c r="A25" s="147">
        <v>21</v>
      </c>
      <c r="B25" s="41" t="s">
        <v>29</v>
      </c>
      <c r="C25" s="35" t="s">
        <v>70</v>
      </c>
      <c r="D25" s="35"/>
      <c r="E25" s="35"/>
      <c r="F25" s="216"/>
      <c r="G25" s="216"/>
      <c r="H25" s="82"/>
      <c r="I25" s="119" t="s">
        <v>90</v>
      </c>
      <c r="J25" s="47">
        <v>1</v>
      </c>
      <c r="K25" s="52">
        <v>5000</v>
      </c>
      <c r="L25" s="181">
        <v>1</v>
      </c>
    </row>
    <row r="26" spans="1:12" ht="15.75" thickBot="1" x14ac:dyDescent="0.25">
      <c r="A26" s="145">
        <v>22</v>
      </c>
      <c r="B26" s="3" t="s">
        <v>29</v>
      </c>
      <c r="C26" s="25" t="s">
        <v>71</v>
      </c>
      <c r="D26" s="25"/>
      <c r="E26" s="25" t="s">
        <v>73</v>
      </c>
      <c r="F26" s="25"/>
      <c r="G26" s="25"/>
      <c r="H26" s="75"/>
      <c r="I26" s="118" t="s">
        <v>90</v>
      </c>
      <c r="J26" s="48">
        <v>1</v>
      </c>
      <c r="K26" s="128">
        <v>5000</v>
      </c>
      <c r="L26" s="182">
        <v>1</v>
      </c>
    </row>
    <row r="27" spans="1:12" x14ac:dyDescent="0.2">
      <c r="A27" s="146">
        <v>23</v>
      </c>
      <c r="B27" s="40" t="s">
        <v>29</v>
      </c>
      <c r="C27" s="37" t="s">
        <v>62</v>
      </c>
      <c r="D27" s="37">
        <v>70</v>
      </c>
      <c r="E27" s="37" t="s">
        <v>13</v>
      </c>
      <c r="F27" s="215" t="s">
        <v>110</v>
      </c>
      <c r="G27" s="215" t="s">
        <v>31</v>
      </c>
      <c r="H27" s="79">
        <v>130</v>
      </c>
      <c r="I27" s="2" t="s">
        <v>90</v>
      </c>
      <c r="J27" s="7">
        <v>1</v>
      </c>
      <c r="K27" s="100">
        <v>5000</v>
      </c>
      <c r="L27" s="183">
        <v>1</v>
      </c>
    </row>
    <row r="28" spans="1:12" x14ac:dyDescent="0.2">
      <c r="A28" s="147">
        <v>24</v>
      </c>
      <c r="B28" s="41" t="s">
        <v>29</v>
      </c>
      <c r="C28" s="35" t="s">
        <v>30</v>
      </c>
      <c r="D28" s="35">
        <v>3</v>
      </c>
      <c r="E28" s="35" t="s">
        <v>10</v>
      </c>
      <c r="F28" s="216" t="s">
        <v>110</v>
      </c>
      <c r="G28" s="216" t="s">
        <v>38</v>
      </c>
      <c r="H28" s="82">
        <v>7</v>
      </c>
      <c r="I28" s="119" t="s">
        <v>90</v>
      </c>
      <c r="J28" s="47">
        <v>1</v>
      </c>
      <c r="K28" s="98">
        <v>2000</v>
      </c>
      <c r="L28" s="184">
        <v>1</v>
      </c>
    </row>
    <row r="29" spans="1:12" x14ac:dyDescent="0.2">
      <c r="A29" s="147">
        <v>25</v>
      </c>
      <c r="B29" s="41" t="s">
        <v>29</v>
      </c>
      <c r="C29" s="35" t="s">
        <v>30</v>
      </c>
      <c r="D29" s="35">
        <v>3</v>
      </c>
      <c r="E29" s="35" t="s">
        <v>10</v>
      </c>
      <c r="F29" s="216" t="s">
        <v>11</v>
      </c>
      <c r="G29" s="216" t="s">
        <v>39</v>
      </c>
      <c r="H29" s="82">
        <v>7</v>
      </c>
      <c r="I29" s="119" t="s">
        <v>90</v>
      </c>
      <c r="J29" s="47">
        <v>1</v>
      </c>
      <c r="K29" s="98">
        <v>2000</v>
      </c>
      <c r="L29" s="184">
        <v>1</v>
      </c>
    </row>
    <row r="30" spans="1:12" ht="15.75" thickBot="1" x14ac:dyDescent="0.25">
      <c r="A30" s="148">
        <v>26</v>
      </c>
      <c r="B30" s="42" t="s">
        <v>29</v>
      </c>
      <c r="C30" s="43" t="s">
        <v>30</v>
      </c>
      <c r="D30" s="43">
        <v>3</v>
      </c>
      <c r="E30" s="43" t="s">
        <v>10</v>
      </c>
      <c r="F30" s="217" t="s">
        <v>11</v>
      </c>
      <c r="G30" s="217" t="s">
        <v>12</v>
      </c>
      <c r="H30" s="80">
        <v>10</v>
      </c>
      <c r="I30" s="118" t="s">
        <v>90</v>
      </c>
      <c r="J30" s="48">
        <v>1</v>
      </c>
      <c r="K30" s="96">
        <v>2000</v>
      </c>
      <c r="L30" s="179">
        <v>1</v>
      </c>
    </row>
    <row r="31" spans="1:12" s="14" customFormat="1" ht="15.75" thickBot="1" x14ac:dyDescent="0.25">
      <c r="A31" s="143">
        <v>27</v>
      </c>
      <c r="B31" s="8" t="s">
        <v>29</v>
      </c>
      <c r="C31" s="9" t="s">
        <v>75</v>
      </c>
      <c r="D31" s="9"/>
      <c r="E31" s="9" t="s">
        <v>69</v>
      </c>
      <c r="F31" s="9" t="s">
        <v>11</v>
      </c>
      <c r="G31" s="9" t="s">
        <v>14</v>
      </c>
      <c r="H31" s="83">
        <v>30</v>
      </c>
      <c r="I31" s="120" t="s">
        <v>90</v>
      </c>
      <c r="J31" s="34">
        <v>1</v>
      </c>
      <c r="K31" s="99">
        <v>2000</v>
      </c>
      <c r="L31" s="185">
        <v>1</v>
      </c>
    </row>
    <row r="32" spans="1:12" x14ac:dyDescent="0.2">
      <c r="A32" s="149">
        <v>28</v>
      </c>
      <c r="B32" s="1" t="s">
        <v>24</v>
      </c>
      <c r="C32" s="19" t="s">
        <v>63</v>
      </c>
      <c r="D32" s="19">
        <v>100</v>
      </c>
      <c r="E32" s="19" t="s">
        <v>13</v>
      </c>
      <c r="F32" s="19" t="s">
        <v>110</v>
      </c>
      <c r="G32" s="19" t="s">
        <v>109</v>
      </c>
      <c r="H32" s="81">
        <v>145</v>
      </c>
      <c r="I32" s="2" t="s">
        <v>90</v>
      </c>
      <c r="J32" s="7">
        <v>1</v>
      </c>
      <c r="K32" s="100">
        <v>5000</v>
      </c>
      <c r="L32" s="183">
        <v>1</v>
      </c>
    </row>
    <row r="33" spans="1:12" ht="14.25" customHeight="1" thickBot="1" x14ac:dyDescent="0.25">
      <c r="A33" s="145">
        <v>29</v>
      </c>
      <c r="B33" s="3" t="s">
        <v>24</v>
      </c>
      <c r="C33" s="25" t="s">
        <v>67</v>
      </c>
      <c r="D33" s="25"/>
      <c r="E33" s="25" t="s">
        <v>10</v>
      </c>
      <c r="F33" s="25" t="s">
        <v>110</v>
      </c>
      <c r="G33" s="25" t="s">
        <v>68</v>
      </c>
      <c r="H33" s="75">
        <v>11</v>
      </c>
      <c r="I33" s="111" t="s">
        <v>90</v>
      </c>
      <c r="J33" s="28">
        <v>1</v>
      </c>
      <c r="K33" s="101">
        <v>2000</v>
      </c>
      <c r="L33" s="186">
        <v>1</v>
      </c>
    </row>
    <row r="34" spans="1:12" s="14" customFormat="1" ht="15.75" customHeight="1" thickBot="1" x14ac:dyDescent="0.25">
      <c r="A34" s="292" t="s">
        <v>41</v>
      </c>
      <c r="B34" s="293"/>
      <c r="C34" s="293"/>
      <c r="D34" s="293"/>
      <c r="E34" s="293"/>
      <c r="F34" s="293"/>
      <c r="G34" s="293"/>
      <c r="H34" s="293"/>
      <c r="I34" s="121"/>
      <c r="J34" s="122"/>
      <c r="K34" s="102">
        <f>SUM(K5:K33)</f>
        <v>106500</v>
      </c>
      <c r="L34" s="192">
        <f>SUM(L5:L33)</f>
        <v>29</v>
      </c>
    </row>
    <row r="35" spans="1:12" s="15" customFormat="1" x14ac:dyDescent="0.2">
      <c r="A35" s="258">
        <v>30</v>
      </c>
      <c r="B35" s="260" t="s">
        <v>29</v>
      </c>
      <c r="C35" s="262" t="s">
        <v>27</v>
      </c>
      <c r="D35" s="37">
        <v>90</v>
      </c>
      <c r="E35" s="37" t="s">
        <v>13</v>
      </c>
      <c r="F35" s="215" t="s">
        <v>16</v>
      </c>
      <c r="G35" s="215" t="s">
        <v>17</v>
      </c>
      <c r="H35" s="79">
        <v>180</v>
      </c>
      <c r="I35" s="251" t="s">
        <v>90</v>
      </c>
      <c r="J35" s="253">
        <v>1</v>
      </c>
      <c r="K35" s="256">
        <v>15000</v>
      </c>
      <c r="L35" s="242">
        <v>1</v>
      </c>
    </row>
    <row r="36" spans="1:12" ht="14.25" x14ac:dyDescent="0.2">
      <c r="A36" s="271"/>
      <c r="B36" s="272"/>
      <c r="C36" s="273"/>
      <c r="D36" s="35">
        <v>2</v>
      </c>
      <c r="E36" s="35" t="s">
        <v>18</v>
      </c>
      <c r="F36" s="216" t="s">
        <v>19</v>
      </c>
      <c r="G36" s="216" t="s">
        <v>20</v>
      </c>
      <c r="H36" s="82">
        <v>3</v>
      </c>
      <c r="I36" s="288"/>
      <c r="J36" s="276"/>
      <c r="K36" s="269"/>
      <c r="L36" s="270"/>
    </row>
    <row r="37" spans="1:12" ht="14.25" x14ac:dyDescent="0.2">
      <c r="A37" s="271"/>
      <c r="B37" s="272"/>
      <c r="C37" s="273"/>
      <c r="D37" s="273">
        <v>3</v>
      </c>
      <c r="E37" s="273" t="s">
        <v>18</v>
      </c>
      <c r="F37" s="273" t="s">
        <v>21</v>
      </c>
      <c r="G37" s="216" t="s">
        <v>22</v>
      </c>
      <c r="H37" s="274">
        <v>7</v>
      </c>
      <c r="I37" s="288"/>
      <c r="J37" s="276"/>
      <c r="K37" s="269"/>
      <c r="L37" s="270"/>
    </row>
    <row r="38" spans="1:12" thickBot="1" x14ac:dyDescent="0.25">
      <c r="A38" s="259"/>
      <c r="B38" s="261"/>
      <c r="C38" s="263"/>
      <c r="D38" s="263"/>
      <c r="E38" s="263"/>
      <c r="F38" s="263"/>
      <c r="G38" s="217" t="s">
        <v>23</v>
      </c>
      <c r="H38" s="275"/>
      <c r="I38" s="252"/>
      <c r="J38" s="254"/>
      <c r="K38" s="257"/>
      <c r="L38" s="243"/>
    </row>
    <row r="39" spans="1:12" ht="15.75" thickBot="1" x14ac:dyDescent="0.25">
      <c r="A39" s="218">
        <v>31</v>
      </c>
      <c r="B39" s="38" t="s">
        <v>29</v>
      </c>
      <c r="C39" s="39" t="s">
        <v>58</v>
      </c>
      <c r="D39" s="39"/>
      <c r="E39" s="39"/>
      <c r="F39" s="219" t="s">
        <v>11</v>
      </c>
      <c r="G39" s="219" t="s">
        <v>14</v>
      </c>
      <c r="H39" s="73"/>
      <c r="I39" s="109" t="s">
        <v>90</v>
      </c>
      <c r="J39" s="50">
        <v>1</v>
      </c>
      <c r="K39" s="103">
        <v>5000</v>
      </c>
      <c r="L39" s="187">
        <v>1</v>
      </c>
    </row>
    <row r="40" spans="1:12" ht="15.75" thickBot="1" x14ac:dyDescent="0.25">
      <c r="A40" s="218">
        <v>32</v>
      </c>
      <c r="B40" s="38" t="s">
        <v>29</v>
      </c>
      <c r="C40" s="39" t="s">
        <v>45</v>
      </c>
      <c r="D40" s="39"/>
      <c r="E40" s="39"/>
      <c r="F40" s="219" t="s">
        <v>11</v>
      </c>
      <c r="G40" s="219" t="s">
        <v>14</v>
      </c>
      <c r="H40" s="73"/>
      <c r="I40" s="109" t="s">
        <v>90</v>
      </c>
      <c r="J40" s="50">
        <v>1</v>
      </c>
      <c r="K40" s="103">
        <v>3000</v>
      </c>
      <c r="L40" s="187">
        <v>1</v>
      </c>
    </row>
    <row r="41" spans="1:12" ht="14.25" x14ac:dyDescent="0.2">
      <c r="A41" s="258">
        <v>33</v>
      </c>
      <c r="B41" s="260" t="s">
        <v>29</v>
      </c>
      <c r="C41" s="262" t="s">
        <v>43</v>
      </c>
      <c r="D41" s="37">
        <v>200</v>
      </c>
      <c r="E41" s="37" t="s">
        <v>13</v>
      </c>
      <c r="F41" s="215" t="s">
        <v>11</v>
      </c>
      <c r="G41" s="215" t="s">
        <v>14</v>
      </c>
      <c r="H41" s="79">
        <v>500</v>
      </c>
      <c r="I41" s="251" t="s">
        <v>90</v>
      </c>
      <c r="J41" s="253">
        <v>1</v>
      </c>
      <c r="K41" s="256">
        <v>10000</v>
      </c>
      <c r="L41" s="242">
        <v>1</v>
      </c>
    </row>
    <row r="42" spans="1:12" thickBot="1" x14ac:dyDescent="0.25">
      <c r="A42" s="259"/>
      <c r="B42" s="261"/>
      <c r="C42" s="263"/>
      <c r="D42" s="43">
        <v>10</v>
      </c>
      <c r="E42" s="43" t="s">
        <v>18</v>
      </c>
      <c r="F42" s="217" t="s">
        <v>110</v>
      </c>
      <c r="G42" s="217" t="s">
        <v>109</v>
      </c>
      <c r="H42" s="80">
        <v>20</v>
      </c>
      <c r="I42" s="252"/>
      <c r="J42" s="254"/>
      <c r="K42" s="257"/>
      <c r="L42" s="243"/>
    </row>
    <row r="43" spans="1:12" thickBot="1" x14ac:dyDescent="0.25">
      <c r="A43" s="248">
        <v>34</v>
      </c>
      <c r="B43" s="249" t="s">
        <v>29</v>
      </c>
      <c r="C43" s="250" t="s">
        <v>44</v>
      </c>
      <c r="D43" s="24">
        <v>170</v>
      </c>
      <c r="E43" s="24" t="s">
        <v>10</v>
      </c>
      <c r="F43" s="250" t="s">
        <v>110</v>
      </c>
      <c r="G43" s="250" t="s">
        <v>109</v>
      </c>
      <c r="H43" s="74">
        <v>170</v>
      </c>
      <c r="I43" s="251" t="s">
        <v>90</v>
      </c>
      <c r="J43" s="253">
        <v>1</v>
      </c>
      <c r="K43" s="255">
        <v>5000</v>
      </c>
      <c r="L43" s="247">
        <v>1</v>
      </c>
    </row>
    <row r="44" spans="1:12" thickBot="1" x14ac:dyDescent="0.25">
      <c r="A44" s="248"/>
      <c r="B44" s="249"/>
      <c r="C44" s="250"/>
      <c r="D44" s="25">
        <v>8</v>
      </c>
      <c r="E44" s="25" t="s">
        <v>18</v>
      </c>
      <c r="F44" s="250"/>
      <c r="G44" s="250"/>
      <c r="H44" s="75">
        <v>8</v>
      </c>
      <c r="I44" s="252"/>
      <c r="J44" s="254"/>
      <c r="K44" s="255"/>
      <c r="L44" s="247"/>
    </row>
    <row r="45" spans="1:12" ht="15.75" thickBot="1" x14ac:dyDescent="0.25">
      <c r="A45" s="218">
        <v>35</v>
      </c>
      <c r="B45" s="38" t="s">
        <v>29</v>
      </c>
      <c r="C45" s="39" t="s">
        <v>46</v>
      </c>
      <c r="D45" s="39">
        <v>2</v>
      </c>
      <c r="E45" s="39" t="s">
        <v>10</v>
      </c>
      <c r="F45" s="219" t="s">
        <v>11</v>
      </c>
      <c r="G45" s="219" t="s">
        <v>39</v>
      </c>
      <c r="H45" s="73">
        <v>8</v>
      </c>
      <c r="I45" s="109" t="s">
        <v>90</v>
      </c>
      <c r="J45" s="50">
        <v>1</v>
      </c>
      <c r="K45" s="103">
        <v>2000</v>
      </c>
      <c r="L45" s="187">
        <v>1</v>
      </c>
    </row>
    <row r="46" spans="1:12" ht="15.75" thickBot="1" x14ac:dyDescent="0.25">
      <c r="A46" s="143">
        <v>36</v>
      </c>
      <c r="B46" s="8" t="s">
        <v>29</v>
      </c>
      <c r="C46" s="9" t="s">
        <v>59</v>
      </c>
      <c r="D46" s="9">
        <v>6</v>
      </c>
      <c r="E46" s="9" t="s">
        <v>10</v>
      </c>
      <c r="F46" s="9" t="s">
        <v>11</v>
      </c>
      <c r="G46" s="9" t="s">
        <v>14</v>
      </c>
      <c r="H46" s="83">
        <v>8</v>
      </c>
      <c r="I46" s="120" t="s">
        <v>90</v>
      </c>
      <c r="J46" s="34">
        <v>1</v>
      </c>
      <c r="K46" s="104">
        <v>3500</v>
      </c>
      <c r="L46" s="187">
        <v>1</v>
      </c>
    </row>
    <row r="47" spans="1:12" s="14" customFormat="1" ht="14.25" customHeight="1" thickBot="1" x14ac:dyDescent="0.25">
      <c r="A47" s="143">
        <v>37</v>
      </c>
      <c r="B47" s="8" t="s">
        <v>29</v>
      </c>
      <c r="C47" s="9" t="s">
        <v>60</v>
      </c>
      <c r="D47" s="9">
        <v>1</v>
      </c>
      <c r="E47" s="9" t="s">
        <v>61</v>
      </c>
      <c r="F47" s="9" t="s">
        <v>110</v>
      </c>
      <c r="G47" s="9" t="s">
        <v>38</v>
      </c>
      <c r="H47" s="83">
        <v>2</v>
      </c>
      <c r="I47" s="120" t="s">
        <v>90</v>
      </c>
      <c r="J47" s="34">
        <v>1</v>
      </c>
      <c r="K47" s="104">
        <v>3500</v>
      </c>
      <c r="L47" s="187">
        <v>1</v>
      </c>
    </row>
    <row r="48" spans="1:12" s="14" customFormat="1" ht="15.75" thickBot="1" x14ac:dyDescent="0.25">
      <c r="A48" s="144">
        <v>38</v>
      </c>
      <c r="B48" s="6" t="s">
        <v>29</v>
      </c>
      <c r="C48" s="23" t="s">
        <v>64</v>
      </c>
      <c r="D48" s="23">
        <v>2</v>
      </c>
      <c r="E48" s="23" t="s">
        <v>13</v>
      </c>
      <c r="F48" s="23" t="s">
        <v>110</v>
      </c>
      <c r="G48" s="23" t="s">
        <v>109</v>
      </c>
      <c r="H48" s="84">
        <v>31</v>
      </c>
      <c r="I48" s="120" t="s">
        <v>90</v>
      </c>
      <c r="J48" s="34">
        <v>1</v>
      </c>
      <c r="K48" s="99">
        <v>5000</v>
      </c>
      <c r="L48" s="185">
        <v>1</v>
      </c>
    </row>
    <row r="49" spans="1:13" s="14" customFormat="1" ht="15.75" customHeight="1" thickBot="1" x14ac:dyDescent="0.25">
      <c r="A49" s="144">
        <v>39</v>
      </c>
      <c r="B49" s="6" t="s">
        <v>29</v>
      </c>
      <c r="C49" s="23" t="s">
        <v>76</v>
      </c>
      <c r="D49" s="23">
        <v>5</v>
      </c>
      <c r="E49" s="23" t="s">
        <v>77</v>
      </c>
      <c r="F49" s="23" t="s">
        <v>78</v>
      </c>
      <c r="G49" s="23"/>
      <c r="H49" s="83"/>
      <c r="I49" s="123" t="s">
        <v>90</v>
      </c>
      <c r="J49" s="124">
        <v>1</v>
      </c>
      <c r="K49" s="53">
        <v>7000</v>
      </c>
      <c r="L49" s="188">
        <v>1</v>
      </c>
    </row>
    <row r="50" spans="1:13" s="60" customFormat="1" ht="15" customHeight="1" x14ac:dyDescent="0.2">
      <c r="A50" s="294" t="s">
        <v>42</v>
      </c>
      <c r="B50" s="295"/>
      <c r="C50" s="295"/>
      <c r="D50" s="295"/>
      <c r="E50" s="295"/>
      <c r="F50" s="295"/>
      <c r="G50" s="295"/>
      <c r="H50" s="295"/>
      <c r="I50" s="125"/>
      <c r="J50" s="126"/>
      <c r="K50" s="105">
        <f>SUM(K35:K49)</f>
        <v>59000</v>
      </c>
      <c r="L50" s="207">
        <f>SUM(L35:L49)</f>
        <v>10</v>
      </c>
    </row>
    <row r="51" spans="1:13" s="61" customFormat="1" ht="15.75" thickBot="1" x14ac:dyDescent="0.25">
      <c r="A51" s="244" t="s">
        <v>85</v>
      </c>
      <c r="B51" s="245"/>
      <c r="C51" s="245"/>
      <c r="D51" s="245"/>
      <c r="E51" s="245"/>
      <c r="F51" s="245"/>
      <c r="G51" s="245"/>
      <c r="H51" s="246"/>
      <c r="I51" s="135"/>
      <c r="J51" s="136"/>
      <c r="K51" s="137">
        <f t="shared" ref="K51" si="0">K50+K34</f>
        <v>165500</v>
      </c>
      <c r="L51" s="239">
        <f>L50+L34</f>
        <v>39</v>
      </c>
    </row>
    <row r="52" spans="1:13" s="57" customFormat="1" ht="21.75" thickTop="1" thickBot="1" x14ac:dyDescent="0.35">
      <c r="A52" s="62">
        <v>2</v>
      </c>
      <c r="B52" s="58" t="s">
        <v>86</v>
      </c>
      <c r="C52" s="59"/>
      <c r="D52" s="59"/>
      <c r="E52" s="59"/>
      <c r="F52" s="59"/>
      <c r="G52" s="59"/>
      <c r="H52" s="59"/>
      <c r="I52" s="106"/>
      <c r="J52" s="107"/>
      <c r="K52" s="59"/>
      <c r="L52" s="141"/>
    </row>
    <row r="53" spans="1:13" s="65" customFormat="1" ht="15.75" customHeight="1" thickTop="1" x14ac:dyDescent="0.25">
      <c r="A53" s="63">
        <v>2.1</v>
      </c>
      <c r="B53" s="70" t="s">
        <v>87</v>
      </c>
      <c r="C53" s="71"/>
      <c r="D53" s="71"/>
      <c r="E53" s="71"/>
      <c r="F53" s="71"/>
      <c r="G53" s="71"/>
      <c r="H53" s="71"/>
      <c r="I53" s="127"/>
      <c r="J53" s="64"/>
      <c r="K53" s="71"/>
      <c r="L53" s="154"/>
    </row>
    <row r="54" spans="1:13" customFormat="1" ht="14.25" x14ac:dyDescent="0.2">
      <c r="A54" s="66" t="s">
        <v>88</v>
      </c>
      <c r="B54" s="296" t="s">
        <v>89</v>
      </c>
      <c r="C54" s="297"/>
      <c r="D54" s="297"/>
      <c r="E54" s="297"/>
      <c r="F54" s="297"/>
      <c r="G54" s="297"/>
      <c r="H54" s="298"/>
      <c r="I54" s="66" t="s">
        <v>90</v>
      </c>
      <c r="J54" s="131">
        <v>1</v>
      </c>
      <c r="K54" s="129">
        <v>800</v>
      </c>
      <c r="L54" s="155">
        <f>K54*J54</f>
        <v>800</v>
      </c>
    </row>
    <row r="55" spans="1:13" customFormat="1" ht="14.25" x14ac:dyDescent="0.2">
      <c r="A55" s="66" t="s">
        <v>91</v>
      </c>
      <c r="B55" s="296" t="s">
        <v>92</v>
      </c>
      <c r="C55" s="297"/>
      <c r="D55" s="297"/>
      <c r="E55" s="297"/>
      <c r="F55" s="297"/>
      <c r="G55" s="297"/>
      <c r="H55" s="298"/>
      <c r="I55" s="66" t="s">
        <v>90</v>
      </c>
      <c r="J55" s="131">
        <v>1</v>
      </c>
      <c r="K55" s="129">
        <v>1000</v>
      </c>
      <c r="L55" s="155">
        <f t="shared" ref="L55:L56" si="1">K55*J55</f>
        <v>1000</v>
      </c>
    </row>
    <row r="56" spans="1:13" customFormat="1" ht="14.25" x14ac:dyDescent="0.2">
      <c r="A56" s="66" t="s">
        <v>93</v>
      </c>
      <c r="B56" s="296" t="s">
        <v>94</v>
      </c>
      <c r="C56" s="297"/>
      <c r="D56" s="297"/>
      <c r="E56" s="297"/>
      <c r="F56" s="297"/>
      <c r="G56" s="297"/>
      <c r="H56" s="298"/>
      <c r="I56" s="66" t="s">
        <v>90</v>
      </c>
      <c r="J56" s="131">
        <v>1</v>
      </c>
      <c r="K56" s="129">
        <v>1500</v>
      </c>
      <c r="L56" s="155">
        <f t="shared" si="1"/>
        <v>1500</v>
      </c>
    </row>
    <row r="57" spans="1:13" customFormat="1" x14ac:dyDescent="0.25">
      <c r="A57" s="299" t="s">
        <v>95</v>
      </c>
      <c r="B57" s="300"/>
      <c r="C57" s="300"/>
      <c r="D57" s="300"/>
      <c r="E57" s="300"/>
      <c r="F57" s="300"/>
      <c r="G57" s="300"/>
      <c r="H57" s="301"/>
      <c r="I57" s="66"/>
      <c r="J57" s="131"/>
      <c r="K57" s="129"/>
      <c r="L57" s="156">
        <f>SUM(L54:L56)</f>
        <v>3300</v>
      </c>
    </row>
    <row r="58" spans="1:13" customFormat="1" ht="15.75" x14ac:dyDescent="0.25">
      <c r="A58" s="66"/>
      <c r="B58" s="296" t="s">
        <v>96</v>
      </c>
      <c r="C58" s="297"/>
      <c r="D58" s="297"/>
      <c r="E58" s="297"/>
      <c r="F58" s="297"/>
      <c r="G58" s="297"/>
      <c r="H58" s="298"/>
      <c r="I58" s="66" t="s">
        <v>97</v>
      </c>
      <c r="J58" s="189"/>
      <c r="K58" s="130"/>
      <c r="L58" s="157"/>
    </row>
    <row r="59" spans="1:13" customFormat="1" x14ac:dyDescent="0.25">
      <c r="A59" s="66"/>
      <c r="B59" s="302" t="s">
        <v>98</v>
      </c>
      <c r="C59" s="300"/>
      <c r="D59" s="300"/>
      <c r="E59" s="300"/>
      <c r="F59" s="300"/>
      <c r="G59" s="300"/>
      <c r="H59" s="301"/>
      <c r="I59" s="66"/>
      <c r="J59" s="131"/>
      <c r="K59" s="129"/>
      <c r="L59" s="156">
        <f>L57*(1-J58/100)</f>
        <v>3300</v>
      </c>
    </row>
    <row r="60" spans="1:13" s="65" customFormat="1" ht="15.75" customHeight="1" x14ac:dyDescent="0.25">
      <c r="A60" s="63">
        <v>2.2000000000000002</v>
      </c>
      <c r="B60" s="70" t="s">
        <v>99</v>
      </c>
      <c r="C60" s="71"/>
      <c r="D60" s="71"/>
      <c r="E60" s="71"/>
      <c r="F60" s="71"/>
      <c r="G60" s="140"/>
      <c r="H60" s="140"/>
      <c r="I60" s="133"/>
      <c r="J60" s="134"/>
      <c r="K60" s="140"/>
      <c r="L60" s="158"/>
    </row>
    <row r="61" spans="1:13" customFormat="1" ht="14.25" x14ac:dyDescent="0.2">
      <c r="A61" s="132" t="s">
        <v>100</v>
      </c>
      <c r="B61" s="296" t="s">
        <v>101</v>
      </c>
      <c r="C61" s="297"/>
      <c r="D61" s="297"/>
      <c r="E61" s="297"/>
      <c r="F61" s="297"/>
      <c r="G61" s="303"/>
      <c r="H61" s="303"/>
      <c r="I61" s="132" t="s">
        <v>90</v>
      </c>
      <c r="J61" s="139">
        <v>1</v>
      </c>
      <c r="K61" s="138">
        <v>100000</v>
      </c>
      <c r="L61" s="159">
        <f>K61*J61</f>
        <v>100000</v>
      </c>
      <c r="M61" s="85"/>
    </row>
    <row r="62" spans="1:13" customFormat="1" x14ac:dyDescent="0.25">
      <c r="A62" s="299" t="s">
        <v>102</v>
      </c>
      <c r="B62" s="300"/>
      <c r="C62" s="300"/>
      <c r="D62" s="300"/>
      <c r="E62" s="300"/>
      <c r="F62" s="300"/>
      <c r="G62" s="300"/>
      <c r="H62" s="300"/>
      <c r="I62" s="66"/>
      <c r="J62" s="131"/>
      <c r="K62" s="129"/>
      <c r="L62" s="156">
        <f>SUM(L61:L61)</f>
        <v>100000</v>
      </c>
      <c r="M62" s="86"/>
    </row>
    <row r="63" spans="1:13" customFormat="1" ht="15.75" x14ac:dyDescent="0.25">
      <c r="A63" s="66"/>
      <c r="B63" s="296" t="s">
        <v>103</v>
      </c>
      <c r="C63" s="297"/>
      <c r="D63" s="297"/>
      <c r="E63" s="297"/>
      <c r="F63" s="297"/>
      <c r="G63" s="297"/>
      <c r="H63" s="297"/>
      <c r="I63" s="66" t="s">
        <v>97</v>
      </c>
      <c r="J63" s="189"/>
      <c r="K63" s="130"/>
      <c r="L63" s="157"/>
      <c r="M63" s="86"/>
    </row>
    <row r="64" spans="1:13" customFormat="1" ht="15.75" thickBot="1" x14ac:dyDescent="0.3">
      <c r="A64" s="67"/>
      <c r="B64" s="304" t="s">
        <v>104</v>
      </c>
      <c r="C64" s="305"/>
      <c r="D64" s="305"/>
      <c r="E64" s="305"/>
      <c r="F64" s="305"/>
      <c r="G64" s="305"/>
      <c r="H64" s="306"/>
      <c r="I64" s="160"/>
      <c r="J64" s="68"/>
      <c r="K64" s="161"/>
      <c r="L64" s="162">
        <f>L62*(1-J63/100)</f>
        <v>100000</v>
      </c>
    </row>
    <row r="65" spans="1:12" customFormat="1" ht="15.75" thickBot="1" x14ac:dyDescent="0.3">
      <c r="A65" s="69"/>
      <c r="B65" s="307" t="s">
        <v>105</v>
      </c>
      <c r="C65" s="308"/>
      <c r="D65" s="308"/>
      <c r="E65" s="308"/>
      <c r="F65" s="308"/>
      <c r="G65" s="308"/>
      <c r="H65" s="309"/>
      <c r="I65" s="163"/>
      <c r="J65" s="164"/>
      <c r="K65" s="165"/>
      <c r="L65" s="190">
        <f>L64+L59</f>
        <v>103300</v>
      </c>
    </row>
    <row r="66" spans="1:12" s="169" customFormat="1" ht="15.75" customHeight="1" thickTop="1" thickBot="1" x14ac:dyDescent="0.3">
      <c r="A66" s="289" t="s">
        <v>106</v>
      </c>
      <c r="B66" s="290"/>
      <c r="C66" s="290"/>
      <c r="D66" s="290"/>
      <c r="E66" s="290"/>
      <c r="F66" s="290"/>
      <c r="G66" s="290"/>
      <c r="H66" s="291"/>
      <c r="I66" s="166"/>
      <c r="J66" s="167"/>
      <c r="K66" s="168"/>
      <c r="L66" s="191">
        <f>L65+L51</f>
        <v>103339</v>
      </c>
    </row>
    <row r="67" spans="1:12" ht="15.75" thickTop="1" x14ac:dyDescent="0.2"/>
  </sheetData>
  <mergeCells count="51">
    <mergeCell ref="A66:H66"/>
    <mergeCell ref="A34:H34"/>
    <mergeCell ref="A50:H50"/>
    <mergeCell ref="B56:H56"/>
    <mergeCell ref="A57:H57"/>
    <mergeCell ref="B58:H58"/>
    <mergeCell ref="B59:H59"/>
    <mergeCell ref="B61:H61"/>
    <mergeCell ref="A62:H62"/>
    <mergeCell ref="B54:H54"/>
    <mergeCell ref="B55:H55"/>
    <mergeCell ref="B63:H63"/>
    <mergeCell ref="B64:H64"/>
    <mergeCell ref="B65:H65"/>
    <mergeCell ref="H2:H3"/>
    <mergeCell ref="K2:L2"/>
    <mergeCell ref="I2:I3"/>
    <mergeCell ref="J2:J3"/>
    <mergeCell ref="I35:I38"/>
    <mergeCell ref="J41:J42"/>
    <mergeCell ref="A1:L1"/>
    <mergeCell ref="H17:H19"/>
    <mergeCell ref="K35:K38"/>
    <mergeCell ref="L35:L38"/>
    <mergeCell ref="A35:A38"/>
    <mergeCell ref="B35:B38"/>
    <mergeCell ref="C35:C38"/>
    <mergeCell ref="D37:D38"/>
    <mergeCell ref="E37:E38"/>
    <mergeCell ref="F37:F38"/>
    <mergeCell ref="H37:H38"/>
    <mergeCell ref="J35:J38"/>
    <mergeCell ref="A2:A3"/>
    <mergeCell ref="B2:D2"/>
    <mergeCell ref="E2:G2"/>
    <mergeCell ref="L41:L42"/>
    <mergeCell ref="A51:H51"/>
    <mergeCell ref="L43:L44"/>
    <mergeCell ref="A43:A44"/>
    <mergeCell ref="B43:B44"/>
    <mergeCell ref="C43:C44"/>
    <mergeCell ref="F43:F44"/>
    <mergeCell ref="G43:G44"/>
    <mergeCell ref="I43:I44"/>
    <mergeCell ref="J43:J44"/>
    <mergeCell ref="K43:K44"/>
    <mergeCell ref="K41:K42"/>
    <mergeCell ref="A41:A42"/>
    <mergeCell ref="B41:B42"/>
    <mergeCell ref="C41:C42"/>
    <mergeCell ref="I41:I42"/>
  </mergeCells>
  <pageMargins left="0.7" right="0.7" top="0.75" bottom="0.75" header="0.3" footer="0.3"/>
  <pageSetup paperSize="9" scale="26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7"/>
  <sheetViews>
    <sheetView rightToLeft="1" view="pageBreakPreview" zoomScaleNormal="100" zoomScaleSheetLayoutView="100" workbookViewId="0">
      <pane ySplit="3" topLeftCell="A25" activePane="bottomLeft" state="frozen"/>
      <selection pane="bottomLeft" activeCell="K39" sqref="K39"/>
    </sheetView>
  </sheetViews>
  <sheetFormatPr defaultColWidth="44.375" defaultRowHeight="15" x14ac:dyDescent="0.2"/>
  <cols>
    <col min="1" max="1" width="4.875" style="13" bestFit="1" customWidth="1"/>
    <col min="2" max="2" width="11.25" style="13" customWidth="1"/>
    <col min="3" max="3" width="17" style="13" customWidth="1"/>
    <col min="4" max="4" width="5.875" style="13" customWidth="1"/>
    <col min="5" max="5" width="9" style="13" customWidth="1"/>
    <col min="6" max="6" width="10.25" style="13" customWidth="1"/>
    <col min="7" max="7" width="13.25" style="13" customWidth="1"/>
    <col min="8" max="8" width="5.75" style="13" customWidth="1"/>
    <col min="9" max="9" width="7.125" style="13" customWidth="1"/>
    <col min="10" max="10" width="5.75" style="13" customWidth="1"/>
    <col min="11" max="11" width="7.75" style="16" customWidth="1"/>
    <col min="12" max="12" width="9.875" style="55" bestFit="1" customWidth="1"/>
    <col min="13" max="16384" width="44.375" style="13"/>
  </cols>
  <sheetData>
    <row r="1" spans="1:12" ht="27.75" thickTop="1" thickBot="1" x14ac:dyDescent="0.25">
      <c r="A1" s="264" t="s">
        <v>82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6"/>
    </row>
    <row r="2" spans="1:12" ht="15.75" thickTop="1" x14ac:dyDescent="0.2">
      <c r="A2" s="277" t="s">
        <v>0</v>
      </c>
      <c r="B2" s="279" t="s">
        <v>1</v>
      </c>
      <c r="C2" s="279"/>
      <c r="D2" s="279"/>
      <c r="E2" s="279" t="s">
        <v>2</v>
      </c>
      <c r="F2" s="279"/>
      <c r="G2" s="279"/>
      <c r="H2" s="280" t="s">
        <v>3</v>
      </c>
      <c r="I2" s="284" t="s">
        <v>107</v>
      </c>
      <c r="J2" s="286" t="s">
        <v>108</v>
      </c>
      <c r="K2" s="282" t="s">
        <v>79</v>
      </c>
      <c r="L2" s="283"/>
    </row>
    <row r="3" spans="1:12" ht="30.75" thickBot="1" x14ac:dyDescent="0.25">
      <c r="A3" s="278"/>
      <c r="B3" s="36" t="s">
        <v>25</v>
      </c>
      <c r="C3" s="36" t="s">
        <v>4</v>
      </c>
      <c r="D3" s="36" t="s">
        <v>5</v>
      </c>
      <c r="E3" s="36" t="s">
        <v>6</v>
      </c>
      <c r="F3" s="36" t="s">
        <v>7</v>
      </c>
      <c r="G3" s="36" t="s">
        <v>8</v>
      </c>
      <c r="H3" s="281"/>
      <c r="I3" s="285"/>
      <c r="J3" s="287"/>
      <c r="K3" s="87" t="s">
        <v>80</v>
      </c>
      <c r="L3" s="54" t="s">
        <v>81</v>
      </c>
    </row>
    <row r="4" spans="1:12" s="57" customFormat="1" ht="21.75" thickTop="1" thickBot="1" x14ac:dyDescent="0.35">
      <c r="A4" s="56" t="s">
        <v>83</v>
      </c>
      <c r="B4" s="58" t="s">
        <v>84</v>
      </c>
      <c r="C4" s="59"/>
      <c r="D4" s="59"/>
      <c r="E4" s="59"/>
      <c r="F4" s="59"/>
      <c r="G4" s="59"/>
      <c r="H4" s="59"/>
      <c r="I4" s="106"/>
      <c r="J4" s="107"/>
      <c r="K4" s="59"/>
      <c r="L4" s="141"/>
    </row>
    <row r="5" spans="1:12" ht="16.5" thickTop="1" thickBot="1" x14ac:dyDescent="0.25">
      <c r="A5" s="142">
        <v>1</v>
      </c>
      <c r="B5" s="17" t="s">
        <v>32</v>
      </c>
      <c r="C5" s="20" t="s">
        <v>32</v>
      </c>
      <c r="D5" s="20">
        <v>5</v>
      </c>
      <c r="E5" s="20" t="s">
        <v>13</v>
      </c>
      <c r="F5" s="221" t="s">
        <v>110</v>
      </c>
      <c r="G5" s="221" t="s">
        <v>109</v>
      </c>
      <c r="H5" s="72">
        <v>15</v>
      </c>
      <c r="I5" s="108" t="s">
        <v>90</v>
      </c>
      <c r="J5" s="27">
        <v>1</v>
      </c>
      <c r="K5" s="88">
        <v>3500</v>
      </c>
      <c r="L5" s="223"/>
    </row>
    <row r="6" spans="1:12" ht="15.75" thickBot="1" x14ac:dyDescent="0.25">
      <c r="A6" s="143">
        <v>2</v>
      </c>
      <c r="B6" s="38" t="s">
        <v>9</v>
      </c>
      <c r="C6" s="39" t="s">
        <v>9</v>
      </c>
      <c r="D6" s="39">
        <v>13</v>
      </c>
      <c r="E6" s="39" t="s">
        <v>13</v>
      </c>
      <c r="F6" s="219" t="s">
        <v>110</v>
      </c>
      <c r="G6" s="219" t="s">
        <v>109</v>
      </c>
      <c r="H6" s="73">
        <v>23</v>
      </c>
      <c r="I6" s="109" t="s">
        <v>90</v>
      </c>
      <c r="J6" s="50">
        <v>1</v>
      </c>
      <c r="K6" s="89">
        <v>3500</v>
      </c>
      <c r="L6" s="224"/>
    </row>
    <row r="7" spans="1:12" x14ac:dyDescent="0.2">
      <c r="A7" s="144">
        <v>3</v>
      </c>
      <c r="B7" s="18" t="s">
        <v>72</v>
      </c>
      <c r="C7" s="24" t="s">
        <v>72</v>
      </c>
      <c r="D7" s="24">
        <v>84</v>
      </c>
      <c r="E7" s="24" t="s">
        <v>13</v>
      </c>
      <c r="F7" s="24" t="s">
        <v>11</v>
      </c>
      <c r="G7" s="24" t="s">
        <v>14</v>
      </c>
      <c r="H7" s="74">
        <v>150</v>
      </c>
      <c r="I7" s="110" t="s">
        <v>90</v>
      </c>
      <c r="J7" s="26">
        <v>1</v>
      </c>
      <c r="K7" s="90">
        <v>3500</v>
      </c>
      <c r="L7" s="225"/>
    </row>
    <row r="8" spans="1:12" ht="15.75" thickBot="1" x14ac:dyDescent="0.25">
      <c r="A8" s="145">
        <v>4</v>
      </c>
      <c r="B8" s="3" t="s">
        <v>72</v>
      </c>
      <c r="C8" s="25" t="s">
        <v>72</v>
      </c>
      <c r="D8" s="25"/>
      <c r="E8" s="25" t="s">
        <v>74</v>
      </c>
      <c r="F8" s="25"/>
      <c r="G8" s="25"/>
      <c r="H8" s="75"/>
      <c r="I8" s="111" t="s">
        <v>90</v>
      </c>
      <c r="J8" s="28">
        <v>1</v>
      </c>
      <c r="K8" s="51">
        <v>7000</v>
      </c>
      <c r="L8" s="226"/>
    </row>
    <row r="9" spans="1:12" s="14" customFormat="1" x14ac:dyDescent="0.2">
      <c r="A9" s="146">
        <v>5</v>
      </c>
      <c r="B9" s="21" t="s">
        <v>15</v>
      </c>
      <c r="C9" s="4" t="s">
        <v>47</v>
      </c>
      <c r="D9" s="4"/>
      <c r="E9" s="4" t="s">
        <v>10</v>
      </c>
      <c r="F9" s="4" t="s">
        <v>110</v>
      </c>
      <c r="G9" s="4" t="s">
        <v>109</v>
      </c>
      <c r="H9" s="76">
        <v>45</v>
      </c>
      <c r="I9" s="112" t="s">
        <v>90</v>
      </c>
      <c r="J9" s="29">
        <v>1</v>
      </c>
      <c r="K9" s="91">
        <v>3500</v>
      </c>
      <c r="L9" s="227"/>
    </row>
    <row r="10" spans="1:12" s="14" customFormat="1" ht="14.25" customHeight="1" x14ac:dyDescent="0.2">
      <c r="A10" s="147">
        <v>6</v>
      </c>
      <c r="B10" s="22" t="s">
        <v>15</v>
      </c>
      <c r="C10" s="45" t="s">
        <v>50</v>
      </c>
      <c r="D10" s="45"/>
      <c r="E10" s="45" t="s">
        <v>13</v>
      </c>
      <c r="F10" s="45" t="s">
        <v>49</v>
      </c>
      <c r="G10" s="45" t="s">
        <v>48</v>
      </c>
      <c r="H10" s="77">
        <v>7</v>
      </c>
      <c r="I10" s="113" t="s">
        <v>90</v>
      </c>
      <c r="J10" s="30">
        <v>1</v>
      </c>
      <c r="K10" s="92">
        <v>2000</v>
      </c>
      <c r="L10" s="228"/>
    </row>
    <row r="11" spans="1:12" ht="15" customHeight="1" x14ac:dyDescent="0.2">
      <c r="A11" s="147">
        <v>7</v>
      </c>
      <c r="B11" s="22" t="s">
        <v>15</v>
      </c>
      <c r="C11" s="45" t="s">
        <v>40</v>
      </c>
      <c r="D11" s="45"/>
      <c r="E11" s="45" t="s">
        <v>13</v>
      </c>
      <c r="F11" s="45" t="s">
        <v>110</v>
      </c>
      <c r="G11" s="45" t="s">
        <v>51</v>
      </c>
      <c r="H11" s="77">
        <v>3</v>
      </c>
      <c r="I11" s="113" t="s">
        <v>90</v>
      </c>
      <c r="J11" s="30">
        <v>3</v>
      </c>
      <c r="K11" s="92">
        <v>6000</v>
      </c>
      <c r="L11" s="228"/>
    </row>
    <row r="12" spans="1:12" ht="15" customHeight="1" x14ac:dyDescent="0.2">
      <c r="A12" s="147">
        <v>8</v>
      </c>
      <c r="B12" s="22" t="s">
        <v>15</v>
      </c>
      <c r="C12" s="45" t="s">
        <v>52</v>
      </c>
      <c r="D12" s="45"/>
      <c r="E12" s="45" t="s">
        <v>13</v>
      </c>
      <c r="F12" s="45" t="s">
        <v>49</v>
      </c>
      <c r="G12" s="45" t="s">
        <v>48</v>
      </c>
      <c r="H12" s="77">
        <v>3</v>
      </c>
      <c r="I12" s="113" t="s">
        <v>90</v>
      </c>
      <c r="J12" s="30">
        <v>1</v>
      </c>
      <c r="K12" s="92">
        <v>2000</v>
      </c>
      <c r="L12" s="228"/>
    </row>
    <row r="13" spans="1:12" ht="15" customHeight="1" x14ac:dyDescent="0.2">
      <c r="A13" s="147">
        <v>9</v>
      </c>
      <c r="B13" s="22" t="s">
        <v>15</v>
      </c>
      <c r="C13" s="45" t="s">
        <v>53</v>
      </c>
      <c r="D13" s="45"/>
      <c r="E13" s="45" t="s">
        <v>13</v>
      </c>
      <c r="F13" s="45" t="s">
        <v>49</v>
      </c>
      <c r="G13" s="45" t="s">
        <v>48</v>
      </c>
      <c r="H13" s="77">
        <v>2</v>
      </c>
      <c r="I13" s="113" t="s">
        <v>90</v>
      </c>
      <c r="J13" s="30">
        <v>1</v>
      </c>
      <c r="K13" s="92">
        <v>2000</v>
      </c>
      <c r="L13" s="228"/>
    </row>
    <row r="14" spans="1:12" ht="15" customHeight="1" x14ac:dyDescent="0.2">
      <c r="A14" s="147">
        <v>10</v>
      </c>
      <c r="B14" s="22" t="s">
        <v>15</v>
      </c>
      <c r="C14" s="45" t="s">
        <v>54</v>
      </c>
      <c r="D14" s="45"/>
      <c r="E14" s="45" t="s">
        <v>13</v>
      </c>
      <c r="F14" s="45" t="s">
        <v>49</v>
      </c>
      <c r="G14" s="45" t="s">
        <v>48</v>
      </c>
      <c r="H14" s="77">
        <v>3</v>
      </c>
      <c r="I14" s="113" t="s">
        <v>90</v>
      </c>
      <c r="J14" s="30">
        <v>1</v>
      </c>
      <c r="K14" s="92">
        <v>2000</v>
      </c>
      <c r="L14" s="228"/>
    </row>
    <row r="15" spans="1:12" ht="15" customHeight="1" x14ac:dyDescent="0.2">
      <c r="A15" s="147">
        <v>11</v>
      </c>
      <c r="B15" s="22" t="s">
        <v>15</v>
      </c>
      <c r="C15" s="45" t="s">
        <v>55</v>
      </c>
      <c r="D15" s="45"/>
      <c r="E15" s="45" t="s">
        <v>13</v>
      </c>
      <c r="F15" s="45" t="s">
        <v>49</v>
      </c>
      <c r="G15" s="45" t="s">
        <v>48</v>
      </c>
      <c r="H15" s="77">
        <v>3</v>
      </c>
      <c r="I15" s="113" t="s">
        <v>90</v>
      </c>
      <c r="J15" s="30">
        <v>1</v>
      </c>
      <c r="K15" s="92">
        <v>2000</v>
      </c>
      <c r="L15" s="228"/>
    </row>
    <row r="16" spans="1:12" ht="15.75" customHeight="1" thickBot="1" x14ac:dyDescent="0.25">
      <c r="A16" s="148">
        <v>12</v>
      </c>
      <c r="B16" s="12" t="s">
        <v>15</v>
      </c>
      <c r="C16" s="5" t="s">
        <v>56</v>
      </c>
      <c r="D16" s="5"/>
      <c r="E16" s="5" t="s">
        <v>13</v>
      </c>
      <c r="F16" s="5" t="s">
        <v>110</v>
      </c>
      <c r="G16" s="5" t="s">
        <v>57</v>
      </c>
      <c r="H16" s="78">
        <v>3</v>
      </c>
      <c r="I16" s="114" t="s">
        <v>90</v>
      </c>
      <c r="J16" s="31">
        <v>1</v>
      </c>
      <c r="K16" s="93">
        <v>2000</v>
      </c>
      <c r="L16" s="229"/>
    </row>
    <row r="17" spans="1:12" x14ac:dyDescent="0.2">
      <c r="A17" s="149">
        <v>13</v>
      </c>
      <c r="B17" s="10" t="s">
        <v>33</v>
      </c>
      <c r="C17" s="44" t="s">
        <v>35</v>
      </c>
      <c r="D17" s="44"/>
      <c r="E17" s="44" t="s">
        <v>13</v>
      </c>
      <c r="F17" s="44" t="s">
        <v>110</v>
      </c>
      <c r="G17" s="44" t="s">
        <v>109</v>
      </c>
      <c r="H17" s="310">
        <v>70</v>
      </c>
      <c r="I17" s="115" t="s">
        <v>90</v>
      </c>
      <c r="J17" s="32">
        <v>1</v>
      </c>
      <c r="K17" s="94">
        <v>2000</v>
      </c>
      <c r="L17" s="230"/>
    </row>
    <row r="18" spans="1:12" x14ac:dyDescent="0.2">
      <c r="A18" s="147">
        <v>14</v>
      </c>
      <c r="B18" s="22" t="s">
        <v>33</v>
      </c>
      <c r="C18" s="45" t="s">
        <v>36</v>
      </c>
      <c r="D18" s="45"/>
      <c r="E18" s="45" t="s">
        <v>13</v>
      </c>
      <c r="F18" s="45" t="s">
        <v>110</v>
      </c>
      <c r="G18" s="45" t="s">
        <v>109</v>
      </c>
      <c r="H18" s="267"/>
      <c r="I18" s="113" t="s">
        <v>90</v>
      </c>
      <c r="J18" s="30">
        <v>1</v>
      </c>
      <c r="K18" s="92">
        <v>2000</v>
      </c>
      <c r="L18" s="228"/>
    </row>
    <row r="19" spans="1:12" ht="15.75" thickBot="1" x14ac:dyDescent="0.25">
      <c r="A19" s="145">
        <v>15</v>
      </c>
      <c r="B19" s="11" t="s">
        <v>33</v>
      </c>
      <c r="C19" s="46" t="s">
        <v>37</v>
      </c>
      <c r="D19" s="46"/>
      <c r="E19" s="46" t="s">
        <v>13</v>
      </c>
      <c r="F19" s="46" t="s">
        <v>110</v>
      </c>
      <c r="G19" s="46" t="s">
        <v>109</v>
      </c>
      <c r="H19" s="268"/>
      <c r="I19" s="116" t="s">
        <v>90</v>
      </c>
      <c r="J19" s="33">
        <v>1</v>
      </c>
      <c r="K19" s="95">
        <v>2000</v>
      </c>
      <c r="L19" s="231"/>
    </row>
    <row r="20" spans="1:12" ht="15.75" thickBot="1" x14ac:dyDescent="0.25">
      <c r="A20" s="143">
        <v>16</v>
      </c>
      <c r="B20" s="38" t="s">
        <v>34</v>
      </c>
      <c r="C20" s="39" t="s">
        <v>34</v>
      </c>
      <c r="D20" s="39">
        <v>6</v>
      </c>
      <c r="E20" s="39" t="s">
        <v>13</v>
      </c>
      <c r="F20" s="9" t="s">
        <v>110</v>
      </c>
      <c r="G20" s="9" t="s">
        <v>109</v>
      </c>
      <c r="H20" s="73">
        <v>40</v>
      </c>
      <c r="I20" s="109" t="s">
        <v>90</v>
      </c>
      <c r="J20" s="50">
        <v>1</v>
      </c>
      <c r="K20" s="89">
        <v>3500</v>
      </c>
      <c r="L20" s="224"/>
    </row>
    <row r="21" spans="1:12" x14ac:dyDescent="0.2">
      <c r="A21" s="146">
        <v>17</v>
      </c>
      <c r="B21" s="40" t="s">
        <v>26</v>
      </c>
      <c r="C21" s="37" t="s">
        <v>27</v>
      </c>
      <c r="D21" s="37">
        <v>20</v>
      </c>
      <c r="E21" s="37" t="s">
        <v>10</v>
      </c>
      <c r="F21" s="4" t="s">
        <v>110</v>
      </c>
      <c r="G21" s="4" t="s">
        <v>109</v>
      </c>
      <c r="H21" s="79">
        <v>40</v>
      </c>
      <c r="I21" s="117" t="s">
        <v>90</v>
      </c>
      <c r="J21" s="49">
        <v>1</v>
      </c>
      <c r="K21" s="91">
        <v>3500</v>
      </c>
      <c r="L21" s="227"/>
    </row>
    <row r="22" spans="1:12" ht="15.75" thickBot="1" x14ac:dyDescent="0.25">
      <c r="A22" s="148">
        <v>18</v>
      </c>
      <c r="B22" s="42" t="s">
        <v>26</v>
      </c>
      <c r="C22" s="43" t="s">
        <v>28</v>
      </c>
      <c r="D22" s="43">
        <v>9</v>
      </c>
      <c r="E22" s="43" t="s">
        <v>13</v>
      </c>
      <c r="F22" s="217" t="s">
        <v>110</v>
      </c>
      <c r="G22" s="217" t="s">
        <v>109</v>
      </c>
      <c r="H22" s="80">
        <v>28</v>
      </c>
      <c r="I22" s="118" t="s">
        <v>90</v>
      </c>
      <c r="J22" s="48">
        <v>1</v>
      </c>
      <c r="K22" s="96">
        <v>3500</v>
      </c>
      <c r="L22" s="232"/>
    </row>
    <row r="23" spans="1:12" ht="14.25" customHeight="1" x14ac:dyDescent="0.2">
      <c r="A23" s="149">
        <v>19</v>
      </c>
      <c r="B23" s="1" t="s">
        <v>29</v>
      </c>
      <c r="C23" s="19" t="s">
        <v>65</v>
      </c>
      <c r="D23" s="19"/>
      <c r="E23" s="19"/>
      <c r="F23" s="19" t="s">
        <v>110</v>
      </c>
      <c r="G23" s="19" t="s">
        <v>109</v>
      </c>
      <c r="H23" s="81"/>
      <c r="I23" s="2" t="s">
        <v>90</v>
      </c>
      <c r="J23" s="7">
        <v>1</v>
      </c>
      <c r="K23" s="97">
        <v>20000</v>
      </c>
      <c r="L23" s="233"/>
    </row>
    <row r="24" spans="1:12" x14ac:dyDescent="0.2">
      <c r="A24" s="148">
        <v>20</v>
      </c>
      <c r="B24" s="42" t="s">
        <v>29</v>
      </c>
      <c r="C24" s="43" t="s">
        <v>66</v>
      </c>
      <c r="D24" s="43">
        <v>5</v>
      </c>
      <c r="E24" s="43" t="s">
        <v>18</v>
      </c>
      <c r="F24" s="217"/>
      <c r="G24" s="217"/>
      <c r="H24" s="80"/>
      <c r="I24" s="118" t="s">
        <v>90</v>
      </c>
      <c r="J24" s="48">
        <v>1</v>
      </c>
      <c r="K24" s="93">
        <v>5000</v>
      </c>
      <c r="L24" s="229"/>
    </row>
    <row r="25" spans="1:12" x14ac:dyDescent="0.2">
      <c r="A25" s="147">
        <v>21</v>
      </c>
      <c r="B25" s="41" t="s">
        <v>29</v>
      </c>
      <c r="C25" s="35" t="s">
        <v>70</v>
      </c>
      <c r="D25" s="35"/>
      <c r="E25" s="35"/>
      <c r="F25" s="216"/>
      <c r="G25" s="216"/>
      <c r="H25" s="82"/>
      <c r="I25" s="119" t="s">
        <v>90</v>
      </c>
      <c r="J25" s="47">
        <v>1</v>
      </c>
      <c r="K25" s="52">
        <v>5000</v>
      </c>
      <c r="L25" s="234"/>
    </row>
    <row r="26" spans="1:12" ht="15.75" thickBot="1" x14ac:dyDescent="0.25">
      <c r="A26" s="145">
        <v>22</v>
      </c>
      <c r="B26" s="3" t="s">
        <v>29</v>
      </c>
      <c r="C26" s="25" t="s">
        <v>71</v>
      </c>
      <c r="D26" s="25"/>
      <c r="E26" s="25" t="s">
        <v>73</v>
      </c>
      <c r="F26" s="25"/>
      <c r="G26" s="25"/>
      <c r="H26" s="75"/>
      <c r="I26" s="118" t="s">
        <v>90</v>
      </c>
      <c r="J26" s="48">
        <v>1</v>
      </c>
      <c r="K26" s="128">
        <v>5000</v>
      </c>
      <c r="L26" s="234"/>
    </row>
    <row r="27" spans="1:12" x14ac:dyDescent="0.2">
      <c r="A27" s="146">
        <v>23</v>
      </c>
      <c r="B27" s="40" t="s">
        <v>29</v>
      </c>
      <c r="C27" s="37" t="s">
        <v>62</v>
      </c>
      <c r="D27" s="37">
        <v>70</v>
      </c>
      <c r="E27" s="37" t="s">
        <v>13</v>
      </c>
      <c r="F27" s="215" t="s">
        <v>110</v>
      </c>
      <c r="G27" s="215" t="s">
        <v>31</v>
      </c>
      <c r="H27" s="79">
        <v>130</v>
      </c>
      <c r="I27" s="2" t="s">
        <v>90</v>
      </c>
      <c r="J27" s="7">
        <v>1</v>
      </c>
      <c r="K27" s="100">
        <v>5000</v>
      </c>
      <c r="L27" s="227"/>
    </row>
    <row r="28" spans="1:12" x14ac:dyDescent="0.2">
      <c r="A28" s="147">
        <v>24</v>
      </c>
      <c r="B28" s="41" t="s">
        <v>29</v>
      </c>
      <c r="C28" s="35" t="s">
        <v>30</v>
      </c>
      <c r="D28" s="35">
        <v>3</v>
      </c>
      <c r="E28" s="35" t="s">
        <v>10</v>
      </c>
      <c r="F28" s="216" t="s">
        <v>110</v>
      </c>
      <c r="G28" s="216" t="s">
        <v>38</v>
      </c>
      <c r="H28" s="82">
        <v>7</v>
      </c>
      <c r="I28" s="119" t="s">
        <v>90</v>
      </c>
      <c r="J28" s="47">
        <v>1</v>
      </c>
      <c r="K28" s="98">
        <v>2000</v>
      </c>
      <c r="L28" s="235"/>
    </row>
    <row r="29" spans="1:12" x14ac:dyDescent="0.2">
      <c r="A29" s="147">
        <v>25</v>
      </c>
      <c r="B29" s="41" t="s">
        <v>29</v>
      </c>
      <c r="C29" s="35" t="s">
        <v>30</v>
      </c>
      <c r="D29" s="35">
        <v>3</v>
      </c>
      <c r="E29" s="35" t="s">
        <v>10</v>
      </c>
      <c r="F29" s="216" t="s">
        <v>11</v>
      </c>
      <c r="G29" s="216" t="s">
        <v>39</v>
      </c>
      <c r="H29" s="82">
        <v>7</v>
      </c>
      <c r="I29" s="119" t="s">
        <v>90</v>
      </c>
      <c r="J29" s="47">
        <v>1</v>
      </c>
      <c r="K29" s="98">
        <v>2000</v>
      </c>
      <c r="L29" s="235"/>
    </row>
    <row r="30" spans="1:12" ht="15.75" thickBot="1" x14ac:dyDescent="0.25">
      <c r="A30" s="148">
        <v>26</v>
      </c>
      <c r="B30" s="42" t="s">
        <v>29</v>
      </c>
      <c r="C30" s="43" t="s">
        <v>30</v>
      </c>
      <c r="D30" s="43">
        <v>3</v>
      </c>
      <c r="E30" s="43" t="s">
        <v>10</v>
      </c>
      <c r="F30" s="217" t="s">
        <v>11</v>
      </c>
      <c r="G30" s="217" t="s">
        <v>12</v>
      </c>
      <c r="H30" s="80">
        <v>10</v>
      </c>
      <c r="I30" s="118" t="s">
        <v>90</v>
      </c>
      <c r="J30" s="48">
        <v>1</v>
      </c>
      <c r="K30" s="96">
        <v>2000</v>
      </c>
      <c r="L30" s="232"/>
    </row>
    <row r="31" spans="1:12" s="14" customFormat="1" ht="15.75" thickBot="1" x14ac:dyDescent="0.25">
      <c r="A31" s="143">
        <v>27</v>
      </c>
      <c r="B31" s="8" t="s">
        <v>29</v>
      </c>
      <c r="C31" s="9" t="s">
        <v>75</v>
      </c>
      <c r="D31" s="9"/>
      <c r="E31" s="9" t="s">
        <v>69</v>
      </c>
      <c r="F31" s="9" t="s">
        <v>11</v>
      </c>
      <c r="G31" s="9" t="s">
        <v>14</v>
      </c>
      <c r="H31" s="83">
        <v>30</v>
      </c>
      <c r="I31" s="120" t="s">
        <v>90</v>
      </c>
      <c r="J31" s="34">
        <v>1</v>
      </c>
      <c r="K31" s="99">
        <v>2000</v>
      </c>
      <c r="L31" s="236"/>
    </row>
    <row r="32" spans="1:12" x14ac:dyDescent="0.2">
      <c r="A32" s="149">
        <v>28</v>
      </c>
      <c r="B32" s="1" t="s">
        <v>24</v>
      </c>
      <c r="C32" s="19" t="s">
        <v>63</v>
      </c>
      <c r="D32" s="19">
        <v>100</v>
      </c>
      <c r="E32" s="19" t="s">
        <v>13</v>
      </c>
      <c r="F32" s="19" t="s">
        <v>110</v>
      </c>
      <c r="G32" s="19" t="s">
        <v>109</v>
      </c>
      <c r="H32" s="81">
        <v>145</v>
      </c>
      <c r="I32" s="2" t="s">
        <v>90</v>
      </c>
      <c r="J32" s="7">
        <v>1</v>
      </c>
      <c r="K32" s="100">
        <v>5000</v>
      </c>
      <c r="L32" s="237"/>
    </row>
    <row r="33" spans="1:12" ht="14.25" customHeight="1" thickBot="1" x14ac:dyDescent="0.25">
      <c r="A33" s="145">
        <v>29</v>
      </c>
      <c r="B33" s="3" t="s">
        <v>24</v>
      </c>
      <c r="C33" s="25" t="s">
        <v>67</v>
      </c>
      <c r="D33" s="25"/>
      <c r="E33" s="25" t="s">
        <v>10</v>
      </c>
      <c r="F33" s="25" t="s">
        <v>110</v>
      </c>
      <c r="G33" s="25" t="s">
        <v>68</v>
      </c>
      <c r="H33" s="75">
        <v>11</v>
      </c>
      <c r="I33" s="111" t="s">
        <v>90</v>
      </c>
      <c r="J33" s="28">
        <v>1</v>
      </c>
      <c r="K33" s="101">
        <v>2000</v>
      </c>
      <c r="L33" s="238"/>
    </row>
    <row r="34" spans="1:12" s="14" customFormat="1" ht="15.75" customHeight="1" thickBot="1" x14ac:dyDescent="0.25">
      <c r="A34" s="292" t="s">
        <v>41</v>
      </c>
      <c r="B34" s="293"/>
      <c r="C34" s="293"/>
      <c r="D34" s="293"/>
      <c r="E34" s="293"/>
      <c r="F34" s="293"/>
      <c r="G34" s="293"/>
      <c r="H34" s="293"/>
      <c r="I34" s="121"/>
      <c r="J34" s="122"/>
      <c r="K34" s="102">
        <f>SUM(K5:K33)</f>
        <v>110500</v>
      </c>
      <c r="L34" s="192">
        <f>SUM(L5:L33)</f>
        <v>0</v>
      </c>
    </row>
    <row r="35" spans="1:12" s="15" customFormat="1" x14ac:dyDescent="0.2">
      <c r="A35" s="258">
        <v>30</v>
      </c>
      <c r="B35" s="260" t="s">
        <v>29</v>
      </c>
      <c r="C35" s="262" t="s">
        <v>27</v>
      </c>
      <c r="D35" s="37">
        <v>90</v>
      </c>
      <c r="E35" s="37" t="s">
        <v>13</v>
      </c>
      <c r="F35" s="215" t="s">
        <v>16</v>
      </c>
      <c r="G35" s="215" t="s">
        <v>17</v>
      </c>
      <c r="H35" s="79">
        <v>180</v>
      </c>
      <c r="I35" s="251" t="s">
        <v>90</v>
      </c>
      <c r="J35" s="253">
        <v>0</v>
      </c>
      <c r="K35" s="256">
        <v>15000</v>
      </c>
      <c r="L35" s="311">
        <v>0</v>
      </c>
    </row>
    <row r="36" spans="1:12" ht="14.25" x14ac:dyDescent="0.2">
      <c r="A36" s="271"/>
      <c r="B36" s="272"/>
      <c r="C36" s="273"/>
      <c r="D36" s="35">
        <v>2</v>
      </c>
      <c r="E36" s="35" t="s">
        <v>18</v>
      </c>
      <c r="F36" s="216" t="s">
        <v>19</v>
      </c>
      <c r="G36" s="216" t="s">
        <v>20</v>
      </c>
      <c r="H36" s="82">
        <v>3</v>
      </c>
      <c r="I36" s="288"/>
      <c r="J36" s="276"/>
      <c r="K36" s="269"/>
      <c r="L36" s="312"/>
    </row>
    <row r="37" spans="1:12" ht="14.25" x14ac:dyDescent="0.2">
      <c r="A37" s="271"/>
      <c r="B37" s="272"/>
      <c r="C37" s="273"/>
      <c r="D37" s="273">
        <v>3</v>
      </c>
      <c r="E37" s="273" t="s">
        <v>18</v>
      </c>
      <c r="F37" s="273" t="s">
        <v>21</v>
      </c>
      <c r="G37" s="216" t="s">
        <v>22</v>
      </c>
      <c r="H37" s="274">
        <v>7</v>
      </c>
      <c r="I37" s="288"/>
      <c r="J37" s="276"/>
      <c r="K37" s="269"/>
      <c r="L37" s="312"/>
    </row>
    <row r="38" spans="1:12" thickBot="1" x14ac:dyDescent="0.25">
      <c r="A38" s="259"/>
      <c r="B38" s="261"/>
      <c r="C38" s="263"/>
      <c r="D38" s="263"/>
      <c r="E38" s="263"/>
      <c r="F38" s="263"/>
      <c r="G38" s="217" t="s">
        <v>23</v>
      </c>
      <c r="H38" s="275"/>
      <c r="I38" s="252"/>
      <c r="J38" s="254"/>
      <c r="K38" s="257"/>
      <c r="L38" s="313"/>
    </row>
    <row r="39" spans="1:12" ht="15.75" thickBot="1" x14ac:dyDescent="0.25">
      <c r="A39" s="218">
        <v>31</v>
      </c>
      <c r="B39" s="38" t="s">
        <v>29</v>
      </c>
      <c r="C39" s="39" t="s">
        <v>58</v>
      </c>
      <c r="D39" s="39"/>
      <c r="E39" s="39"/>
      <c r="F39" s="219" t="s">
        <v>11</v>
      </c>
      <c r="G39" s="219" t="s">
        <v>14</v>
      </c>
      <c r="H39" s="73"/>
      <c r="I39" s="109" t="s">
        <v>90</v>
      </c>
      <c r="J39" s="50">
        <v>0</v>
      </c>
      <c r="K39" s="103">
        <v>5000</v>
      </c>
      <c r="L39" s="151">
        <v>0</v>
      </c>
    </row>
    <row r="40" spans="1:12" ht="15.75" thickBot="1" x14ac:dyDescent="0.25">
      <c r="A40" s="218">
        <v>32</v>
      </c>
      <c r="B40" s="38" t="s">
        <v>29</v>
      </c>
      <c r="C40" s="39" t="s">
        <v>45</v>
      </c>
      <c r="D40" s="39"/>
      <c r="E40" s="39"/>
      <c r="F40" s="219" t="s">
        <v>11</v>
      </c>
      <c r="G40" s="219" t="s">
        <v>14</v>
      </c>
      <c r="H40" s="73"/>
      <c r="I40" s="109" t="s">
        <v>90</v>
      </c>
      <c r="J40" s="50">
        <v>0</v>
      </c>
      <c r="K40" s="103">
        <v>3000</v>
      </c>
      <c r="L40" s="151">
        <v>0</v>
      </c>
    </row>
    <row r="41" spans="1:12" ht="14.25" x14ac:dyDescent="0.2">
      <c r="A41" s="258">
        <v>33</v>
      </c>
      <c r="B41" s="260" t="s">
        <v>29</v>
      </c>
      <c r="C41" s="262" t="s">
        <v>43</v>
      </c>
      <c r="D41" s="37">
        <v>200</v>
      </c>
      <c r="E41" s="37" t="s">
        <v>13</v>
      </c>
      <c r="F41" s="215" t="s">
        <v>11</v>
      </c>
      <c r="G41" s="215" t="s">
        <v>14</v>
      </c>
      <c r="H41" s="79">
        <v>500</v>
      </c>
      <c r="I41" s="251" t="s">
        <v>90</v>
      </c>
      <c r="J41" s="253">
        <v>0</v>
      </c>
      <c r="K41" s="256">
        <v>10000</v>
      </c>
      <c r="L41" s="311">
        <v>0</v>
      </c>
    </row>
    <row r="42" spans="1:12" thickBot="1" x14ac:dyDescent="0.25">
      <c r="A42" s="259"/>
      <c r="B42" s="261"/>
      <c r="C42" s="263"/>
      <c r="D42" s="43">
        <v>10</v>
      </c>
      <c r="E42" s="43" t="s">
        <v>18</v>
      </c>
      <c r="F42" s="217" t="s">
        <v>110</v>
      </c>
      <c r="G42" s="217" t="s">
        <v>109</v>
      </c>
      <c r="H42" s="80">
        <v>20</v>
      </c>
      <c r="I42" s="252"/>
      <c r="J42" s="254"/>
      <c r="K42" s="257"/>
      <c r="L42" s="313"/>
    </row>
    <row r="43" spans="1:12" thickBot="1" x14ac:dyDescent="0.25">
      <c r="A43" s="248">
        <v>34</v>
      </c>
      <c r="B43" s="249" t="s">
        <v>29</v>
      </c>
      <c r="C43" s="250" t="s">
        <v>44</v>
      </c>
      <c r="D43" s="24">
        <v>170</v>
      </c>
      <c r="E43" s="24" t="s">
        <v>10</v>
      </c>
      <c r="F43" s="250" t="s">
        <v>110</v>
      </c>
      <c r="G43" s="250" t="s">
        <v>109</v>
      </c>
      <c r="H43" s="74">
        <v>170</v>
      </c>
      <c r="I43" s="251" t="s">
        <v>90</v>
      </c>
      <c r="J43" s="253">
        <v>0</v>
      </c>
      <c r="K43" s="255">
        <v>5000</v>
      </c>
      <c r="L43" s="314">
        <v>0</v>
      </c>
    </row>
    <row r="44" spans="1:12" thickBot="1" x14ac:dyDescent="0.25">
      <c r="A44" s="248"/>
      <c r="B44" s="249"/>
      <c r="C44" s="250"/>
      <c r="D44" s="25">
        <v>8</v>
      </c>
      <c r="E44" s="25" t="s">
        <v>18</v>
      </c>
      <c r="F44" s="250"/>
      <c r="G44" s="250"/>
      <c r="H44" s="75">
        <v>8</v>
      </c>
      <c r="I44" s="252"/>
      <c r="J44" s="254"/>
      <c r="K44" s="255"/>
      <c r="L44" s="314"/>
    </row>
    <row r="45" spans="1:12" ht="15.75" thickBot="1" x14ac:dyDescent="0.25">
      <c r="A45" s="218">
        <v>35</v>
      </c>
      <c r="B45" s="38" t="s">
        <v>29</v>
      </c>
      <c r="C45" s="39" t="s">
        <v>46</v>
      </c>
      <c r="D45" s="39">
        <v>2</v>
      </c>
      <c r="E45" s="39" t="s">
        <v>10</v>
      </c>
      <c r="F45" s="219" t="s">
        <v>11</v>
      </c>
      <c r="G45" s="219" t="s">
        <v>39</v>
      </c>
      <c r="H45" s="73">
        <v>8</v>
      </c>
      <c r="I45" s="109" t="s">
        <v>90</v>
      </c>
      <c r="J45" s="50">
        <v>0</v>
      </c>
      <c r="K45" s="103">
        <v>2000</v>
      </c>
      <c r="L45" s="151">
        <v>0</v>
      </c>
    </row>
    <row r="46" spans="1:12" ht="15.75" thickBot="1" x14ac:dyDescent="0.25">
      <c r="A46" s="143">
        <v>36</v>
      </c>
      <c r="B46" s="8" t="s">
        <v>29</v>
      </c>
      <c r="C46" s="9" t="s">
        <v>59</v>
      </c>
      <c r="D46" s="9">
        <v>6</v>
      </c>
      <c r="E46" s="9" t="s">
        <v>10</v>
      </c>
      <c r="F46" s="9" t="s">
        <v>11</v>
      </c>
      <c r="G46" s="9" t="s">
        <v>14</v>
      </c>
      <c r="H46" s="83">
        <v>8</v>
      </c>
      <c r="I46" s="120" t="s">
        <v>90</v>
      </c>
      <c r="J46" s="34">
        <v>0</v>
      </c>
      <c r="K46" s="104">
        <v>3500</v>
      </c>
      <c r="L46" s="151">
        <v>0</v>
      </c>
    </row>
    <row r="47" spans="1:12" s="14" customFormat="1" ht="14.25" customHeight="1" thickBot="1" x14ac:dyDescent="0.25">
      <c r="A47" s="143">
        <v>37</v>
      </c>
      <c r="B47" s="8" t="s">
        <v>29</v>
      </c>
      <c r="C47" s="9" t="s">
        <v>60</v>
      </c>
      <c r="D47" s="9">
        <v>1</v>
      </c>
      <c r="E47" s="9" t="s">
        <v>61</v>
      </c>
      <c r="F47" s="9" t="s">
        <v>110</v>
      </c>
      <c r="G47" s="9" t="s">
        <v>38</v>
      </c>
      <c r="H47" s="83">
        <v>2</v>
      </c>
      <c r="I47" s="120" t="s">
        <v>90</v>
      </c>
      <c r="J47" s="34">
        <v>0</v>
      </c>
      <c r="K47" s="104">
        <v>3500</v>
      </c>
      <c r="L47" s="151">
        <v>0</v>
      </c>
    </row>
    <row r="48" spans="1:12" s="14" customFormat="1" ht="15.75" thickBot="1" x14ac:dyDescent="0.25">
      <c r="A48" s="144">
        <v>38</v>
      </c>
      <c r="B48" s="6" t="s">
        <v>29</v>
      </c>
      <c r="C48" s="23" t="s">
        <v>64</v>
      </c>
      <c r="D48" s="23">
        <v>2</v>
      </c>
      <c r="E48" s="23" t="s">
        <v>13</v>
      </c>
      <c r="F48" s="23" t="s">
        <v>110</v>
      </c>
      <c r="G48" s="23" t="s">
        <v>109</v>
      </c>
      <c r="H48" s="84">
        <v>31</v>
      </c>
      <c r="I48" s="120" t="s">
        <v>90</v>
      </c>
      <c r="J48" s="34">
        <v>0</v>
      </c>
      <c r="K48" s="99">
        <v>5000</v>
      </c>
      <c r="L48" s="150">
        <v>0</v>
      </c>
    </row>
    <row r="49" spans="1:13" s="14" customFormat="1" ht="15.75" customHeight="1" thickBot="1" x14ac:dyDescent="0.25">
      <c r="A49" s="144">
        <v>39</v>
      </c>
      <c r="B49" s="6" t="s">
        <v>29</v>
      </c>
      <c r="C49" s="23" t="s">
        <v>76</v>
      </c>
      <c r="D49" s="23">
        <v>5</v>
      </c>
      <c r="E49" s="23" t="s">
        <v>77</v>
      </c>
      <c r="F49" s="23" t="s">
        <v>78</v>
      </c>
      <c r="G49" s="23"/>
      <c r="H49" s="83"/>
      <c r="I49" s="123" t="s">
        <v>90</v>
      </c>
      <c r="J49" s="124">
        <v>0</v>
      </c>
      <c r="K49" s="53">
        <v>7000</v>
      </c>
      <c r="L49" s="153">
        <v>0</v>
      </c>
    </row>
    <row r="50" spans="1:13" s="60" customFormat="1" ht="15" customHeight="1" x14ac:dyDescent="0.2">
      <c r="A50" s="294" t="s">
        <v>42</v>
      </c>
      <c r="B50" s="295"/>
      <c r="C50" s="295"/>
      <c r="D50" s="295"/>
      <c r="E50" s="295"/>
      <c r="F50" s="295"/>
      <c r="G50" s="295"/>
      <c r="H50" s="295"/>
      <c r="I50" s="125"/>
      <c r="J50" s="126"/>
      <c r="K50" s="105">
        <f>SUM(K35:K49)</f>
        <v>59000</v>
      </c>
      <c r="L50" s="207">
        <f>SUM(L35:L49)</f>
        <v>0</v>
      </c>
    </row>
    <row r="51" spans="1:13" s="61" customFormat="1" ht="15.75" thickBot="1" x14ac:dyDescent="0.25">
      <c r="A51" s="244" t="s">
        <v>85</v>
      </c>
      <c r="B51" s="245"/>
      <c r="C51" s="245"/>
      <c r="D51" s="245"/>
      <c r="E51" s="245"/>
      <c r="F51" s="245"/>
      <c r="G51" s="245"/>
      <c r="H51" s="246"/>
      <c r="I51" s="135"/>
      <c r="J51" s="136"/>
      <c r="K51" s="137">
        <f t="shared" ref="K51" si="0">K50+K34</f>
        <v>169500</v>
      </c>
      <c r="L51" s="239">
        <f>L50+L34</f>
        <v>0</v>
      </c>
    </row>
    <row r="52" spans="1:13" s="57" customFormat="1" ht="21.75" thickTop="1" thickBot="1" x14ac:dyDescent="0.35">
      <c r="A52" s="62">
        <v>2</v>
      </c>
      <c r="B52" s="58" t="s">
        <v>86</v>
      </c>
      <c r="C52" s="59"/>
      <c r="D52" s="59"/>
      <c r="E52" s="59"/>
      <c r="F52" s="59"/>
      <c r="G52" s="59"/>
      <c r="H52" s="59"/>
      <c r="I52" s="106"/>
      <c r="J52" s="107"/>
      <c r="K52" s="59"/>
      <c r="L52" s="141"/>
    </row>
    <row r="53" spans="1:13" s="65" customFormat="1" ht="15.75" customHeight="1" thickTop="1" x14ac:dyDescent="0.25">
      <c r="A53" s="63">
        <v>2.1</v>
      </c>
      <c r="B53" s="70" t="s">
        <v>87</v>
      </c>
      <c r="C53" s="71"/>
      <c r="D53" s="71"/>
      <c r="E53" s="71"/>
      <c r="F53" s="71"/>
      <c r="G53" s="71"/>
      <c r="H53" s="71"/>
      <c r="I53" s="127"/>
      <c r="J53" s="64"/>
      <c r="K53" s="71"/>
      <c r="L53" s="154"/>
    </row>
    <row r="54" spans="1:13" customFormat="1" ht="14.25" x14ac:dyDescent="0.2">
      <c r="A54" s="66" t="s">
        <v>88</v>
      </c>
      <c r="B54" s="296" t="s">
        <v>89</v>
      </c>
      <c r="C54" s="297"/>
      <c r="D54" s="297"/>
      <c r="E54" s="297"/>
      <c r="F54" s="297"/>
      <c r="G54" s="297"/>
      <c r="H54" s="298"/>
      <c r="I54" s="66" t="s">
        <v>90</v>
      </c>
      <c r="J54" s="131">
        <v>3</v>
      </c>
      <c r="K54" s="129">
        <v>800</v>
      </c>
      <c r="L54" s="155">
        <f>K54*J54</f>
        <v>2400</v>
      </c>
    </row>
    <row r="55" spans="1:13" customFormat="1" ht="14.25" x14ac:dyDescent="0.2">
      <c r="A55" s="66" t="s">
        <v>91</v>
      </c>
      <c r="B55" s="296" t="s">
        <v>92</v>
      </c>
      <c r="C55" s="297"/>
      <c r="D55" s="297"/>
      <c r="E55" s="297"/>
      <c r="F55" s="297"/>
      <c r="G55" s="297"/>
      <c r="H55" s="298"/>
      <c r="I55" s="66" t="s">
        <v>90</v>
      </c>
      <c r="J55" s="131">
        <v>3</v>
      </c>
      <c r="K55" s="129">
        <v>1000</v>
      </c>
      <c r="L55" s="155">
        <f t="shared" ref="L55:L56" si="1">K55*J55</f>
        <v>3000</v>
      </c>
    </row>
    <row r="56" spans="1:13" customFormat="1" ht="14.25" x14ac:dyDescent="0.2">
      <c r="A56" s="66" t="s">
        <v>93</v>
      </c>
      <c r="B56" s="296" t="s">
        <v>94</v>
      </c>
      <c r="C56" s="297"/>
      <c r="D56" s="297"/>
      <c r="E56" s="297"/>
      <c r="F56" s="297"/>
      <c r="G56" s="297"/>
      <c r="H56" s="298"/>
      <c r="I56" s="66" t="s">
        <v>90</v>
      </c>
      <c r="J56" s="131">
        <v>10</v>
      </c>
      <c r="K56" s="129">
        <v>1500</v>
      </c>
      <c r="L56" s="155">
        <f t="shared" si="1"/>
        <v>15000</v>
      </c>
    </row>
    <row r="57" spans="1:13" customFormat="1" x14ac:dyDescent="0.25">
      <c r="A57" s="299" t="s">
        <v>95</v>
      </c>
      <c r="B57" s="300"/>
      <c r="C57" s="300"/>
      <c r="D57" s="300"/>
      <c r="E57" s="300"/>
      <c r="F57" s="300"/>
      <c r="G57" s="300"/>
      <c r="H57" s="301"/>
      <c r="I57" s="66"/>
      <c r="J57" s="131"/>
      <c r="K57" s="129"/>
      <c r="L57" s="156">
        <f>SUM(L54:L56)</f>
        <v>20400</v>
      </c>
    </row>
    <row r="58" spans="1:13" customFormat="1" ht="15.75" x14ac:dyDescent="0.25">
      <c r="A58" s="66"/>
      <c r="B58" s="296" t="s">
        <v>96</v>
      </c>
      <c r="C58" s="297"/>
      <c r="D58" s="297"/>
      <c r="E58" s="297"/>
      <c r="F58" s="297"/>
      <c r="G58" s="297"/>
      <c r="H58" s="298"/>
      <c r="I58" s="66" t="s">
        <v>97</v>
      </c>
      <c r="J58" s="189"/>
      <c r="K58" s="130"/>
      <c r="L58" s="157"/>
    </row>
    <row r="59" spans="1:13" customFormat="1" x14ac:dyDescent="0.25">
      <c r="A59" s="66"/>
      <c r="B59" s="302" t="s">
        <v>98</v>
      </c>
      <c r="C59" s="300"/>
      <c r="D59" s="300"/>
      <c r="E59" s="300"/>
      <c r="F59" s="300"/>
      <c r="G59" s="300"/>
      <c r="H59" s="301"/>
      <c r="I59" s="66"/>
      <c r="J59" s="131"/>
      <c r="K59" s="129"/>
      <c r="L59" s="156">
        <f>L57*(1-J58/100)</f>
        <v>20400</v>
      </c>
    </row>
    <row r="60" spans="1:13" s="65" customFormat="1" ht="15.75" customHeight="1" x14ac:dyDescent="0.25">
      <c r="A60" s="63">
        <v>2.2000000000000002</v>
      </c>
      <c r="B60" s="70" t="s">
        <v>99</v>
      </c>
      <c r="C60" s="71"/>
      <c r="D60" s="71"/>
      <c r="E60" s="71"/>
      <c r="F60" s="71"/>
      <c r="G60" s="140"/>
      <c r="H60" s="140"/>
      <c r="I60" s="133"/>
      <c r="J60" s="134"/>
      <c r="K60" s="140"/>
      <c r="L60" s="158"/>
    </row>
    <row r="61" spans="1:13" customFormat="1" ht="14.25" x14ac:dyDescent="0.2">
      <c r="A61" s="132" t="s">
        <v>100</v>
      </c>
      <c r="B61" s="296" t="s">
        <v>101</v>
      </c>
      <c r="C61" s="297"/>
      <c r="D61" s="297"/>
      <c r="E61" s="297"/>
      <c r="F61" s="297"/>
      <c r="G61" s="303"/>
      <c r="H61" s="303"/>
      <c r="I61" s="132" t="s">
        <v>90</v>
      </c>
      <c r="J61" s="139">
        <v>1</v>
      </c>
      <c r="K61" s="138">
        <v>100000</v>
      </c>
      <c r="L61" s="159">
        <f>K61*J61</f>
        <v>100000</v>
      </c>
      <c r="M61" s="85"/>
    </row>
    <row r="62" spans="1:13" customFormat="1" x14ac:dyDescent="0.25">
      <c r="A62" s="299" t="s">
        <v>102</v>
      </c>
      <c r="B62" s="300"/>
      <c r="C62" s="300"/>
      <c r="D62" s="300"/>
      <c r="E62" s="300"/>
      <c r="F62" s="300"/>
      <c r="G62" s="300"/>
      <c r="H62" s="300"/>
      <c r="I62" s="66"/>
      <c r="J62" s="131"/>
      <c r="K62" s="129"/>
      <c r="L62" s="156">
        <f>SUM(L61:L61)</f>
        <v>100000</v>
      </c>
      <c r="M62" s="86"/>
    </row>
    <row r="63" spans="1:13" customFormat="1" ht="15.75" x14ac:dyDescent="0.25">
      <c r="A63" s="66"/>
      <c r="B63" s="296" t="s">
        <v>103</v>
      </c>
      <c r="C63" s="297"/>
      <c r="D63" s="297"/>
      <c r="E63" s="297"/>
      <c r="F63" s="297"/>
      <c r="G63" s="297"/>
      <c r="H63" s="297"/>
      <c r="I63" s="66" t="s">
        <v>97</v>
      </c>
      <c r="J63" s="189"/>
      <c r="K63" s="130"/>
      <c r="L63" s="157"/>
      <c r="M63" s="86"/>
    </row>
    <row r="64" spans="1:13" customFormat="1" ht="15.75" thickBot="1" x14ac:dyDescent="0.3">
      <c r="A64" s="67"/>
      <c r="B64" s="304" t="s">
        <v>104</v>
      </c>
      <c r="C64" s="305"/>
      <c r="D64" s="305"/>
      <c r="E64" s="305"/>
      <c r="F64" s="305"/>
      <c r="G64" s="305"/>
      <c r="H64" s="306"/>
      <c r="I64" s="160"/>
      <c r="J64" s="68"/>
      <c r="K64" s="161"/>
      <c r="L64" s="162">
        <f>L62*(1+J63/100)</f>
        <v>100000</v>
      </c>
    </row>
    <row r="65" spans="1:12" customFormat="1" ht="15.75" thickBot="1" x14ac:dyDescent="0.3">
      <c r="A65" s="69"/>
      <c r="B65" s="307" t="s">
        <v>105</v>
      </c>
      <c r="C65" s="308"/>
      <c r="D65" s="308"/>
      <c r="E65" s="308"/>
      <c r="F65" s="308"/>
      <c r="G65" s="308"/>
      <c r="H65" s="309"/>
      <c r="I65" s="163"/>
      <c r="J65" s="164"/>
      <c r="K65" s="165"/>
      <c r="L65" s="190">
        <f>L64+L59</f>
        <v>120400</v>
      </c>
    </row>
    <row r="66" spans="1:12" s="169" customFormat="1" ht="15.75" customHeight="1" thickTop="1" thickBot="1" x14ac:dyDescent="0.3">
      <c r="A66" s="289" t="s">
        <v>106</v>
      </c>
      <c r="B66" s="290"/>
      <c r="C66" s="290"/>
      <c r="D66" s="290"/>
      <c r="E66" s="290"/>
      <c r="F66" s="290"/>
      <c r="G66" s="290"/>
      <c r="H66" s="291"/>
      <c r="I66" s="166"/>
      <c r="J66" s="167"/>
      <c r="K66" s="168"/>
      <c r="L66" s="191">
        <f>L65+L51</f>
        <v>120400</v>
      </c>
    </row>
    <row r="67" spans="1:12" ht="15.75" thickTop="1" x14ac:dyDescent="0.2"/>
  </sheetData>
  <mergeCells count="51">
    <mergeCell ref="B65:H65"/>
    <mergeCell ref="A66:H66"/>
    <mergeCell ref="B58:H58"/>
    <mergeCell ref="B59:H59"/>
    <mergeCell ref="B61:H61"/>
    <mergeCell ref="A62:H62"/>
    <mergeCell ref="B63:H63"/>
    <mergeCell ref="B64:H64"/>
    <mergeCell ref="A50:H50"/>
    <mergeCell ref="A51:H51"/>
    <mergeCell ref="B54:H54"/>
    <mergeCell ref="B55:H55"/>
    <mergeCell ref="B56:H56"/>
    <mergeCell ref="A57:H57"/>
    <mergeCell ref="L41:L42"/>
    <mergeCell ref="A43:A44"/>
    <mergeCell ref="B43:B44"/>
    <mergeCell ref="C43:C44"/>
    <mergeCell ref="F43:F44"/>
    <mergeCell ref="G43:G44"/>
    <mergeCell ref="I43:I44"/>
    <mergeCell ref="J43:J44"/>
    <mergeCell ref="K43:K44"/>
    <mergeCell ref="L43:L44"/>
    <mergeCell ref="A41:A42"/>
    <mergeCell ref="B41:B42"/>
    <mergeCell ref="C41:C42"/>
    <mergeCell ref="I41:I42"/>
    <mergeCell ref="J41:J42"/>
    <mergeCell ref="K41:K42"/>
    <mergeCell ref="J35:J38"/>
    <mergeCell ref="K35:K38"/>
    <mergeCell ref="L35:L38"/>
    <mergeCell ref="D37:D38"/>
    <mergeCell ref="E37:E38"/>
    <mergeCell ref="F37:F38"/>
    <mergeCell ref="H37:H38"/>
    <mergeCell ref="I35:I38"/>
    <mergeCell ref="H17:H19"/>
    <mergeCell ref="A34:H34"/>
    <mergeCell ref="A35:A38"/>
    <mergeCell ref="B35:B38"/>
    <mergeCell ref="C35:C38"/>
    <mergeCell ref="A1:L1"/>
    <mergeCell ref="A2:A3"/>
    <mergeCell ref="B2:D2"/>
    <mergeCell ref="E2:G2"/>
    <mergeCell ref="H2:H3"/>
    <mergeCell ref="I2:I3"/>
    <mergeCell ref="J2:J3"/>
    <mergeCell ref="K2:L2"/>
  </mergeCells>
  <pageMargins left="0.7" right="0.7" top="0.75" bottom="0.75" header="0.3" footer="0.3"/>
  <pageSetup paperSize="9" scale="74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7"/>
  <sheetViews>
    <sheetView rightToLeft="1" view="pageBreakPreview" zoomScaleNormal="100" zoomScaleSheetLayoutView="100" workbookViewId="0">
      <pane ySplit="3" topLeftCell="A25" activePane="bottomLeft" state="frozen"/>
      <selection pane="bottomLeft" activeCell="K39" sqref="K39"/>
    </sheetView>
  </sheetViews>
  <sheetFormatPr defaultColWidth="44.375" defaultRowHeight="15" x14ac:dyDescent="0.2"/>
  <cols>
    <col min="1" max="1" width="4.875" style="13" bestFit="1" customWidth="1"/>
    <col min="2" max="2" width="11.25" style="13" customWidth="1"/>
    <col min="3" max="3" width="17" style="13" customWidth="1"/>
    <col min="4" max="4" width="5.875" style="13" customWidth="1"/>
    <col min="5" max="5" width="9" style="13" customWidth="1"/>
    <col min="6" max="6" width="10.25" style="13" customWidth="1"/>
    <col min="7" max="7" width="13.25" style="13" customWidth="1"/>
    <col min="8" max="8" width="5.75" style="13" customWidth="1"/>
    <col min="9" max="9" width="7.125" style="13" customWidth="1"/>
    <col min="10" max="10" width="5.75" style="13" customWidth="1"/>
    <col min="11" max="11" width="7.75" style="16" customWidth="1"/>
    <col min="12" max="12" width="9.875" style="55" bestFit="1" customWidth="1"/>
    <col min="13" max="16384" width="44.375" style="13"/>
  </cols>
  <sheetData>
    <row r="1" spans="1:12" ht="27.75" thickTop="1" thickBot="1" x14ac:dyDescent="0.25">
      <c r="A1" s="264" t="s">
        <v>82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6"/>
    </row>
    <row r="2" spans="1:12" ht="15.75" thickTop="1" x14ac:dyDescent="0.2">
      <c r="A2" s="277" t="s">
        <v>0</v>
      </c>
      <c r="B2" s="279" t="s">
        <v>1</v>
      </c>
      <c r="C2" s="279"/>
      <c r="D2" s="279"/>
      <c r="E2" s="279" t="s">
        <v>2</v>
      </c>
      <c r="F2" s="279"/>
      <c r="G2" s="279"/>
      <c r="H2" s="280" t="s">
        <v>3</v>
      </c>
      <c r="I2" s="284" t="s">
        <v>107</v>
      </c>
      <c r="J2" s="286" t="s">
        <v>108</v>
      </c>
      <c r="K2" s="282" t="s">
        <v>79</v>
      </c>
      <c r="L2" s="283"/>
    </row>
    <row r="3" spans="1:12" ht="30.75" thickBot="1" x14ac:dyDescent="0.25">
      <c r="A3" s="278"/>
      <c r="B3" s="36" t="s">
        <v>25</v>
      </c>
      <c r="C3" s="36" t="s">
        <v>4</v>
      </c>
      <c r="D3" s="36" t="s">
        <v>5</v>
      </c>
      <c r="E3" s="36" t="s">
        <v>6</v>
      </c>
      <c r="F3" s="36" t="s">
        <v>7</v>
      </c>
      <c r="G3" s="36" t="s">
        <v>8</v>
      </c>
      <c r="H3" s="281"/>
      <c r="I3" s="285"/>
      <c r="J3" s="287"/>
      <c r="K3" s="87" t="s">
        <v>80</v>
      </c>
      <c r="L3" s="54" t="s">
        <v>81</v>
      </c>
    </row>
    <row r="4" spans="1:12" s="57" customFormat="1" ht="21.75" thickTop="1" thickBot="1" x14ac:dyDescent="0.35">
      <c r="A4" s="56" t="s">
        <v>83</v>
      </c>
      <c r="B4" s="58" t="s">
        <v>84</v>
      </c>
      <c r="C4" s="59"/>
      <c r="D4" s="59"/>
      <c r="E4" s="59"/>
      <c r="F4" s="59"/>
      <c r="G4" s="59"/>
      <c r="H4" s="59"/>
      <c r="I4" s="106"/>
      <c r="J4" s="107"/>
      <c r="K4" s="59"/>
      <c r="L4" s="141"/>
    </row>
    <row r="5" spans="1:12" ht="16.5" thickTop="1" thickBot="1" x14ac:dyDescent="0.25">
      <c r="A5" s="142">
        <v>1</v>
      </c>
      <c r="B5" s="17" t="s">
        <v>32</v>
      </c>
      <c r="C5" s="20" t="s">
        <v>32</v>
      </c>
      <c r="D5" s="20">
        <v>5</v>
      </c>
      <c r="E5" s="20" t="s">
        <v>13</v>
      </c>
      <c r="F5" s="221" t="s">
        <v>110</v>
      </c>
      <c r="G5" s="221" t="s">
        <v>109</v>
      </c>
      <c r="H5" s="72">
        <v>15</v>
      </c>
      <c r="I5" s="108" t="s">
        <v>90</v>
      </c>
      <c r="J5" s="27">
        <v>0</v>
      </c>
      <c r="K5" s="88">
        <v>3500</v>
      </c>
      <c r="L5" s="197">
        <v>0</v>
      </c>
    </row>
    <row r="6" spans="1:12" ht="15.75" thickBot="1" x14ac:dyDescent="0.25">
      <c r="A6" s="143">
        <v>2</v>
      </c>
      <c r="B6" s="38" t="s">
        <v>9</v>
      </c>
      <c r="C6" s="39" t="s">
        <v>9</v>
      </c>
      <c r="D6" s="39">
        <v>13</v>
      </c>
      <c r="E6" s="39" t="s">
        <v>13</v>
      </c>
      <c r="F6" s="219" t="s">
        <v>110</v>
      </c>
      <c r="G6" s="219" t="s">
        <v>109</v>
      </c>
      <c r="H6" s="73">
        <v>23</v>
      </c>
      <c r="I6" s="109" t="s">
        <v>90</v>
      </c>
      <c r="J6" s="50">
        <v>0</v>
      </c>
      <c r="K6" s="89">
        <v>3500</v>
      </c>
      <c r="L6" s="198">
        <v>0</v>
      </c>
    </row>
    <row r="7" spans="1:12" x14ac:dyDescent="0.2">
      <c r="A7" s="144">
        <v>3</v>
      </c>
      <c r="B7" s="18" t="s">
        <v>72</v>
      </c>
      <c r="C7" s="24" t="s">
        <v>72</v>
      </c>
      <c r="D7" s="24">
        <v>84</v>
      </c>
      <c r="E7" s="24" t="s">
        <v>13</v>
      </c>
      <c r="F7" s="24" t="s">
        <v>11</v>
      </c>
      <c r="G7" s="24" t="s">
        <v>14</v>
      </c>
      <c r="H7" s="74">
        <v>150</v>
      </c>
      <c r="I7" s="110" t="s">
        <v>90</v>
      </c>
      <c r="J7" s="26">
        <v>0</v>
      </c>
      <c r="K7" s="90">
        <v>3500</v>
      </c>
      <c r="L7" s="199">
        <v>0</v>
      </c>
    </row>
    <row r="8" spans="1:12" ht="15.75" thickBot="1" x14ac:dyDescent="0.25">
      <c r="A8" s="145">
        <v>4</v>
      </c>
      <c r="B8" s="3" t="s">
        <v>72</v>
      </c>
      <c r="C8" s="25" t="s">
        <v>72</v>
      </c>
      <c r="D8" s="25"/>
      <c r="E8" s="25" t="s">
        <v>74</v>
      </c>
      <c r="F8" s="25"/>
      <c r="G8" s="25"/>
      <c r="H8" s="75"/>
      <c r="I8" s="111" t="s">
        <v>90</v>
      </c>
      <c r="J8" s="28">
        <v>0</v>
      </c>
      <c r="K8" s="51">
        <v>7000</v>
      </c>
      <c r="L8" s="200">
        <v>0</v>
      </c>
    </row>
    <row r="9" spans="1:12" s="14" customFormat="1" x14ac:dyDescent="0.2">
      <c r="A9" s="146">
        <v>5</v>
      </c>
      <c r="B9" s="21" t="s">
        <v>15</v>
      </c>
      <c r="C9" s="4" t="s">
        <v>47</v>
      </c>
      <c r="D9" s="4"/>
      <c r="E9" s="4" t="s">
        <v>10</v>
      </c>
      <c r="F9" s="4" t="s">
        <v>110</v>
      </c>
      <c r="G9" s="4" t="s">
        <v>109</v>
      </c>
      <c r="H9" s="76">
        <v>45</v>
      </c>
      <c r="I9" s="112" t="s">
        <v>90</v>
      </c>
      <c r="J9" s="29">
        <v>0</v>
      </c>
      <c r="K9" s="91">
        <v>3500</v>
      </c>
      <c r="L9" s="201">
        <v>0</v>
      </c>
    </row>
    <row r="10" spans="1:12" s="14" customFormat="1" ht="14.25" customHeight="1" x14ac:dyDescent="0.2">
      <c r="A10" s="147">
        <v>6</v>
      </c>
      <c r="B10" s="22" t="s">
        <v>15</v>
      </c>
      <c r="C10" s="45" t="s">
        <v>50</v>
      </c>
      <c r="D10" s="45"/>
      <c r="E10" s="45" t="s">
        <v>13</v>
      </c>
      <c r="F10" s="45" t="s">
        <v>49</v>
      </c>
      <c r="G10" s="45" t="s">
        <v>48</v>
      </c>
      <c r="H10" s="77">
        <v>7</v>
      </c>
      <c r="I10" s="113" t="s">
        <v>90</v>
      </c>
      <c r="J10" s="30">
        <v>0</v>
      </c>
      <c r="K10" s="92">
        <v>2000</v>
      </c>
      <c r="L10" s="202">
        <v>0</v>
      </c>
    </row>
    <row r="11" spans="1:12" ht="15" customHeight="1" x14ac:dyDescent="0.2">
      <c r="A11" s="147">
        <v>7</v>
      </c>
      <c r="B11" s="22" t="s">
        <v>15</v>
      </c>
      <c r="C11" s="45" t="s">
        <v>40</v>
      </c>
      <c r="D11" s="45"/>
      <c r="E11" s="45" t="s">
        <v>13</v>
      </c>
      <c r="F11" s="45" t="s">
        <v>110</v>
      </c>
      <c r="G11" s="45" t="s">
        <v>51</v>
      </c>
      <c r="H11" s="77">
        <v>3</v>
      </c>
      <c r="I11" s="113" t="s">
        <v>90</v>
      </c>
      <c r="J11" s="30">
        <v>0</v>
      </c>
      <c r="K11" s="92">
        <v>2000</v>
      </c>
      <c r="L11" s="202">
        <v>0</v>
      </c>
    </row>
    <row r="12" spans="1:12" ht="15" customHeight="1" x14ac:dyDescent="0.2">
      <c r="A12" s="147">
        <v>8</v>
      </c>
      <c r="B12" s="22" t="s">
        <v>15</v>
      </c>
      <c r="C12" s="45" t="s">
        <v>52</v>
      </c>
      <c r="D12" s="45"/>
      <c r="E12" s="45" t="s">
        <v>13</v>
      </c>
      <c r="F12" s="45" t="s">
        <v>49</v>
      </c>
      <c r="G12" s="45" t="s">
        <v>48</v>
      </c>
      <c r="H12" s="77">
        <v>3</v>
      </c>
      <c r="I12" s="113" t="s">
        <v>90</v>
      </c>
      <c r="J12" s="30">
        <v>0</v>
      </c>
      <c r="K12" s="92">
        <v>2000</v>
      </c>
      <c r="L12" s="202">
        <v>0</v>
      </c>
    </row>
    <row r="13" spans="1:12" ht="15" customHeight="1" x14ac:dyDescent="0.2">
      <c r="A13" s="147">
        <v>9</v>
      </c>
      <c r="B13" s="22" t="s">
        <v>15</v>
      </c>
      <c r="C13" s="45" t="s">
        <v>53</v>
      </c>
      <c r="D13" s="45"/>
      <c r="E13" s="45" t="s">
        <v>13</v>
      </c>
      <c r="F13" s="45" t="s">
        <v>49</v>
      </c>
      <c r="G13" s="45" t="s">
        <v>48</v>
      </c>
      <c r="H13" s="77">
        <v>2</v>
      </c>
      <c r="I13" s="113" t="s">
        <v>90</v>
      </c>
      <c r="J13" s="30">
        <v>0</v>
      </c>
      <c r="K13" s="92">
        <v>2000</v>
      </c>
      <c r="L13" s="202">
        <v>0</v>
      </c>
    </row>
    <row r="14" spans="1:12" ht="15" customHeight="1" x14ac:dyDescent="0.2">
      <c r="A14" s="147">
        <v>10</v>
      </c>
      <c r="B14" s="22" t="s">
        <v>15</v>
      </c>
      <c r="C14" s="45" t="s">
        <v>54</v>
      </c>
      <c r="D14" s="45"/>
      <c r="E14" s="45" t="s">
        <v>13</v>
      </c>
      <c r="F14" s="45" t="s">
        <v>49</v>
      </c>
      <c r="G14" s="45" t="s">
        <v>48</v>
      </c>
      <c r="H14" s="77">
        <v>3</v>
      </c>
      <c r="I14" s="113" t="s">
        <v>90</v>
      </c>
      <c r="J14" s="30">
        <v>0</v>
      </c>
      <c r="K14" s="92">
        <v>2000</v>
      </c>
      <c r="L14" s="202">
        <v>0</v>
      </c>
    </row>
    <row r="15" spans="1:12" ht="15" customHeight="1" x14ac:dyDescent="0.2">
      <c r="A15" s="147">
        <v>11</v>
      </c>
      <c r="B15" s="22" t="s">
        <v>15</v>
      </c>
      <c r="C15" s="45" t="s">
        <v>55</v>
      </c>
      <c r="D15" s="45"/>
      <c r="E15" s="45" t="s">
        <v>13</v>
      </c>
      <c r="F15" s="45" t="s">
        <v>49</v>
      </c>
      <c r="G15" s="45" t="s">
        <v>48</v>
      </c>
      <c r="H15" s="77">
        <v>3</v>
      </c>
      <c r="I15" s="113" t="s">
        <v>90</v>
      </c>
      <c r="J15" s="30">
        <v>0</v>
      </c>
      <c r="K15" s="92">
        <v>2000</v>
      </c>
      <c r="L15" s="202">
        <v>0</v>
      </c>
    </row>
    <row r="16" spans="1:12" ht="15.75" customHeight="1" thickBot="1" x14ac:dyDescent="0.25">
      <c r="A16" s="148">
        <v>12</v>
      </c>
      <c r="B16" s="12" t="s">
        <v>15</v>
      </c>
      <c r="C16" s="5" t="s">
        <v>56</v>
      </c>
      <c r="D16" s="5"/>
      <c r="E16" s="5" t="s">
        <v>13</v>
      </c>
      <c r="F16" s="5" t="s">
        <v>110</v>
      </c>
      <c r="G16" s="5" t="s">
        <v>57</v>
      </c>
      <c r="H16" s="78">
        <v>3</v>
      </c>
      <c r="I16" s="114" t="s">
        <v>90</v>
      </c>
      <c r="J16" s="31">
        <v>0</v>
      </c>
      <c r="K16" s="93">
        <v>2000</v>
      </c>
      <c r="L16" s="203">
        <v>0</v>
      </c>
    </row>
    <row r="17" spans="1:12" x14ac:dyDescent="0.2">
      <c r="A17" s="149">
        <v>13</v>
      </c>
      <c r="B17" s="10" t="s">
        <v>33</v>
      </c>
      <c r="C17" s="44" t="s">
        <v>35</v>
      </c>
      <c r="D17" s="44"/>
      <c r="E17" s="44" t="s">
        <v>13</v>
      </c>
      <c r="F17" s="44" t="s">
        <v>110</v>
      </c>
      <c r="G17" s="44" t="s">
        <v>109</v>
      </c>
      <c r="H17" s="310">
        <v>70</v>
      </c>
      <c r="I17" s="115" t="s">
        <v>90</v>
      </c>
      <c r="J17" s="32">
        <v>0</v>
      </c>
      <c r="K17" s="94">
        <v>2000</v>
      </c>
      <c r="L17" s="204">
        <v>0</v>
      </c>
    </row>
    <row r="18" spans="1:12" x14ac:dyDescent="0.2">
      <c r="A18" s="147">
        <v>14</v>
      </c>
      <c r="B18" s="22" t="s">
        <v>33</v>
      </c>
      <c r="C18" s="45" t="s">
        <v>36</v>
      </c>
      <c r="D18" s="45"/>
      <c r="E18" s="45" t="s">
        <v>13</v>
      </c>
      <c r="F18" s="45" t="s">
        <v>110</v>
      </c>
      <c r="G18" s="45" t="s">
        <v>109</v>
      </c>
      <c r="H18" s="267"/>
      <c r="I18" s="113" t="s">
        <v>90</v>
      </c>
      <c r="J18" s="30">
        <v>0</v>
      </c>
      <c r="K18" s="92">
        <v>2000</v>
      </c>
      <c r="L18" s="202">
        <v>0</v>
      </c>
    </row>
    <row r="19" spans="1:12" ht="15.75" thickBot="1" x14ac:dyDescent="0.25">
      <c r="A19" s="145">
        <v>15</v>
      </c>
      <c r="B19" s="11" t="s">
        <v>33</v>
      </c>
      <c r="C19" s="46" t="s">
        <v>37</v>
      </c>
      <c r="D19" s="46"/>
      <c r="E19" s="46" t="s">
        <v>13</v>
      </c>
      <c r="F19" s="46" t="s">
        <v>110</v>
      </c>
      <c r="G19" s="46" t="s">
        <v>109</v>
      </c>
      <c r="H19" s="268"/>
      <c r="I19" s="116" t="s">
        <v>90</v>
      </c>
      <c r="J19" s="33">
        <v>0</v>
      </c>
      <c r="K19" s="95">
        <v>2000</v>
      </c>
      <c r="L19" s="205">
        <v>0</v>
      </c>
    </row>
    <row r="20" spans="1:12" ht="15.75" thickBot="1" x14ac:dyDescent="0.25">
      <c r="A20" s="143">
        <v>16</v>
      </c>
      <c r="B20" s="38" t="s">
        <v>34</v>
      </c>
      <c r="C20" s="39" t="s">
        <v>34</v>
      </c>
      <c r="D20" s="39">
        <v>6</v>
      </c>
      <c r="E20" s="39" t="s">
        <v>13</v>
      </c>
      <c r="F20" s="9" t="s">
        <v>110</v>
      </c>
      <c r="G20" s="9" t="s">
        <v>109</v>
      </c>
      <c r="H20" s="73">
        <v>40</v>
      </c>
      <c r="I20" s="109" t="s">
        <v>90</v>
      </c>
      <c r="J20" s="50">
        <v>0</v>
      </c>
      <c r="K20" s="89">
        <v>3500</v>
      </c>
      <c r="L20" s="198">
        <v>0</v>
      </c>
    </row>
    <row r="21" spans="1:12" x14ac:dyDescent="0.2">
      <c r="A21" s="146">
        <v>17</v>
      </c>
      <c r="B21" s="40" t="s">
        <v>26</v>
      </c>
      <c r="C21" s="37" t="s">
        <v>27</v>
      </c>
      <c r="D21" s="37">
        <v>20</v>
      </c>
      <c r="E21" s="37" t="s">
        <v>10</v>
      </c>
      <c r="F21" s="4" t="s">
        <v>110</v>
      </c>
      <c r="G21" s="4" t="s">
        <v>109</v>
      </c>
      <c r="H21" s="79">
        <v>40</v>
      </c>
      <c r="I21" s="117" t="s">
        <v>90</v>
      </c>
      <c r="J21" s="49">
        <v>0</v>
      </c>
      <c r="K21" s="91">
        <v>3500</v>
      </c>
      <c r="L21" s="201">
        <v>0</v>
      </c>
    </row>
    <row r="22" spans="1:12" ht="15.75" thickBot="1" x14ac:dyDescent="0.25">
      <c r="A22" s="148">
        <v>18</v>
      </c>
      <c r="B22" s="42" t="s">
        <v>26</v>
      </c>
      <c r="C22" s="43" t="s">
        <v>28</v>
      </c>
      <c r="D22" s="43">
        <v>9</v>
      </c>
      <c r="E22" s="43" t="s">
        <v>13</v>
      </c>
      <c r="F22" s="217" t="s">
        <v>110</v>
      </c>
      <c r="G22" s="217" t="s">
        <v>109</v>
      </c>
      <c r="H22" s="80">
        <v>28</v>
      </c>
      <c r="I22" s="118" t="s">
        <v>90</v>
      </c>
      <c r="J22" s="48">
        <v>0</v>
      </c>
      <c r="K22" s="96">
        <v>3500</v>
      </c>
      <c r="L22" s="206">
        <v>0</v>
      </c>
    </row>
    <row r="23" spans="1:12" ht="14.25" customHeight="1" x14ac:dyDescent="0.2">
      <c r="A23" s="149">
        <v>19</v>
      </c>
      <c r="B23" s="1" t="s">
        <v>29</v>
      </c>
      <c r="C23" s="19" t="s">
        <v>65</v>
      </c>
      <c r="D23" s="19"/>
      <c r="E23" s="19"/>
      <c r="F23" s="19" t="s">
        <v>110</v>
      </c>
      <c r="G23" s="19" t="s">
        <v>109</v>
      </c>
      <c r="H23" s="81"/>
      <c r="I23" s="2" t="s">
        <v>90</v>
      </c>
      <c r="J23" s="7">
        <v>0</v>
      </c>
      <c r="K23" s="97">
        <v>20000</v>
      </c>
      <c r="L23" s="207">
        <v>0</v>
      </c>
    </row>
    <row r="24" spans="1:12" x14ac:dyDescent="0.2">
      <c r="A24" s="148">
        <v>20</v>
      </c>
      <c r="B24" s="42" t="s">
        <v>29</v>
      </c>
      <c r="C24" s="43" t="s">
        <v>66</v>
      </c>
      <c r="D24" s="43">
        <v>5</v>
      </c>
      <c r="E24" s="43" t="s">
        <v>18</v>
      </c>
      <c r="F24" s="217"/>
      <c r="G24" s="217"/>
      <c r="H24" s="80"/>
      <c r="I24" s="118" t="s">
        <v>90</v>
      </c>
      <c r="J24" s="48">
        <v>0</v>
      </c>
      <c r="K24" s="93">
        <v>5000</v>
      </c>
      <c r="L24" s="203">
        <v>0</v>
      </c>
    </row>
    <row r="25" spans="1:12" x14ac:dyDescent="0.2">
      <c r="A25" s="147">
        <v>21</v>
      </c>
      <c r="B25" s="41" t="s">
        <v>29</v>
      </c>
      <c r="C25" s="35" t="s">
        <v>70</v>
      </c>
      <c r="D25" s="35"/>
      <c r="E25" s="35"/>
      <c r="F25" s="216"/>
      <c r="G25" s="216"/>
      <c r="H25" s="82"/>
      <c r="I25" s="119" t="s">
        <v>90</v>
      </c>
      <c r="J25" s="47">
        <v>0</v>
      </c>
      <c r="K25" s="52">
        <v>5000</v>
      </c>
      <c r="L25" s="208">
        <v>0</v>
      </c>
    </row>
    <row r="26" spans="1:12" ht="15.75" thickBot="1" x14ac:dyDescent="0.25">
      <c r="A26" s="145">
        <v>22</v>
      </c>
      <c r="B26" s="3" t="s">
        <v>29</v>
      </c>
      <c r="C26" s="25" t="s">
        <v>71</v>
      </c>
      <c r="D26" s="25"/>
      <c r="E26" s="25" t="s">
        <v>73</v>
      </c>
      <c r="F26" s="25"/>
      <c r="G26" s="25"/>
      <c r="H26" s="75"/>
      <c r="I26" s="118" t="s">
        <v>90</v>
      </c>
      <c r="J26" s="48">
        <v>0</v>
      </c>
      <c r="K26" s="128">
        <v>5000</v>
      </c>
      <c r="L26" s="209">
        <v>0</v>
      </c>
    </row>
    <row r="27" spans="1:12" x14ac:dyDescent="0.2">
      <c r="A27" s="146">
        <v>23</v>
      </c>
      <c r="B27" s="40" t="s">
        <v>29</v>
      </c>
      <c r="C27" s="37" t="s">
        <v>62</v>
      </c>
      <c r="D27" s="37">
        <v>70</v>
      </c>
      <c r="E27" s="37" t="s">
        <v>13</v>
      </c>
      <c r="F27" s="215" t="s">
        <v>110</v>
      </c>
      <c r="G27" s="215" t="s">
        <v>31</v>
      </c>
      <c r="H27" s="79">
        <v>130</v>
      </c>
      <c r="I27" s="2" t="s">
        <v>90</v>
      </c>
      <c r="J27" s="7">
        <v>0</v>
      </c>
      <c r="K27" s="100">
        <v>5000</v>
      </c>
      <c r="L27" s="210">
        <v>0</v>
      </c>
    </row>
    <row r="28" spans="1:12" x14ac:dyDescent="0.2">
      <c r="A28" s="147">
        <v>24</v>
      </c>
      <c r="B28" s="41" t="s">
        <v>29</v>
      </c>
      <c r="C28" s="35" t="s">
        <v>30</v>
      </c>
      <c r="D28" s="35">
        <v>3</v>
      </c>
      <c r="E28" s="35" t="s">
        <v>10</v>
      </c>
      <c r="F28" s="216" t="s">
        <v>110</v>
      </c>
      <c r="G28" s="216" t="s">
        <v>38</v>
      </c>
      <c r="H28" s="82">
        <v>7</v>
      </c>
      <c r="I28" s="119" t="s">
        <v>90</v>
      </c>
      <c r="J28" s="47">
        <v>0</v>
      </c>
      <c r="K28" s="98">
        <v>2000</v>
      </c>
      <c r="L28" s="211">
        <v>0</v>
      </c>
    </row>
    <row r="29" spans="1:12" x14ac:dyDescent="0.2">
      <c r="A29" s="147">
        <v>25</v>
      </c>
      <c r="B29" s="41" t="s">
        <v>29</v>
      </c>
      <c r="C29" s="35" t="s">
        <v>30</v>
      </c>
      <c r="D29" s="35">
        <v>3</v>
      </c>
      <c r="E29" s="35" t="s">
        <v>10</v>
      </c>
      <c r="F29" s="216" t="s">
        <v>11</v>
      </c>
      <c r="G29" s="216" t="s">
        <v>39</v>
      </c>
      <c r="H29" s="82">
        <v>7</v>
      </c>
      <c r="I29" s="119" t="s">
        <v>90</v>
      </c>
      <c r="J29" s="47">
        <v>0</v>
      </c>
      <c r="K29" s="98">
        <v>2000</v>
      </c>
      <c r="L29" s="211">
        <v>0</v>
      </c>
    </row>
    <row r="30" spans="1:12" ht="15.75" thickBot="1" x14ac:dyDescent="0.25">
      <c r="A30" s="148">
        <v>26</v>
      </c>
      <c r="B30" s="42" t="s">
        <v>29</v>
      </c>
      <c r="C30" s="43" t="s">
        <v>30</v>
      </c>
      <c r="D30" s="43">
        <v>3</v>
      </c>
      <c r="E30" s="43" t="s">
        <v>10</v>
      </c>
      <c r="F30" s="217" t="s">
        <v>11</v>
      </c>
      <c r="G30" s="217" t="s">
        <v>12</v>
      </c>
      <c r="H30" s="80">
        <v>10</v>
      </c>
      <c r="I30" s="118" t="s">
        <v>90</v>
      </c>
      <c r="J30" s="48">
        <v>0</v>
      </c>
      <c r="K30" s="96">
        <v>2000</v>
      </c>
      <c r="L30" s="206">
        <v>0</v>
      </c>
    </row>
    <row r="31" spans="1:12" s="14" customFormat="1" ht="15.75" thickBot="1" x14ac:dyDescent="0.25">
      <c r="A31" s="143">
        <v>27</v>
      </c>
      <c r="B31" s="8" t="s">
        <v>29</v>
      </c>
      <c r="C31" s="9" t="s">
        <v>75</v>
      </c>
      <c r="D31" s="9"/>
      <c r="E31" s="9" t="s">
        <v>69</v>
      </c>
      <c r="F31" s="9" t="s">
        <v>11</v>
      </c>
      <c r="G31" s="9" t="s">
        <v>14</v>
      </c>
      <c r="H31" s="83">
        <v>30</v>
      </c>
      <c r="I31" s="120" t="s">
        <v>90</v>
      </c>
      <c r="J31" s="34">
        <v>0</v>
      </c>
      <c r="K31" s="99">
        <v>2000</v>
      </c>
      <c r="L31" s="212">
        <v>0</v>
      </c>
    </row>
    <row r="32" spans="1:12" x14ac:dyDescent="0.2">
      <c r="A32" s="149">
        <v>28</v>
      </c>
      <c r="B32" s="1" t="s">
        <v>24</v>
      </c>
      <c r="C32" s="19" t="s">
        <v>63</v>
      </c>
      <c r="D32" s="19">
        <v>100</v>
      </c>
      <c r="E32" s="19" t="s">
        <v>13</v>
      </c>
      <c r="F32" s="19" t="s">
        <v>110</v>
      </c>
      <c r="G32" s="19" t="s">
        <v>109</v>
      </c>
      <c r="H32" s="81">
        <v>145</v>
      </c>
      <c r="I32" s="2" t="s">
        <v>90</v>
      </c>
      <c r="J32" s="7">
        <v>0</v>
      </c>
      <c r="K32" s="100">
        <v>5000</v>
      </c>
      <c r="L32" s="210">
        <v>0</v>
      </c>
    </row>
    <row r="33" spans="1:12" ht="14.25" customHeight="1" thickBot="1" x14ac:dyDescent="0.25">
      <c r="A33" s="145">
        <v>29</v>
      </c>
      <c r="B33" s="3" t="s">
        <v>24</v>
      </c>
      <c r="C33" s="25" t="s">
        <v>67</v>
      </c>
      <c r="D33" s="25"/>
      <c r="E33" s="25" t="s">
        <v>10</v>
      </c>
      <c r="F33" s="25" t="s">
        <v>110</v>
      </c>
      <c r="G33" s="25" t="s">
        <v>68</v>
      </c>
      <c r="H33" s="75">
        <v>11</v>
      </c>
      <c r="I33" s="111" t="s">
        <v>90</v>
      </c>
      <c r="J33" s="28">
        <v>0</v>
      </c>
      <c r="K33" s="101">
        <v>2000</v>
      </c>
      <c r="L33" s="213">
        <v>0</v>
      </c>
    </row>
    <row r="34" spans="1:12" s="14" customFormat="1" ht="15.75" customHeight="1" thickBot="1" x14ac:dyDescent="0.25">
      <c r="A34" s="292" t="s">
        <v>41</v>
      </c>
      <c r="B34" s="293"/>
      <c r="C34" s="293"/>
      <c r="D34" s="293"/>
      <c r="E34" s="293"/>
      <c r="F34" s="293"/>
      <c r="G34" s="293"/>
      <c r="H34" s="293"/>
      <c r="I34" s="121"/>
      <c r="J34" s="122"/>
      <c r="K34" s="102">
        <f>SUM(K5:K33)</f>
        <v>106500</v>
      </c>
      <c r="L34" s="192">
        <f>SUM(L5:L33)</f>
        <v>0</v>
      </c>
    </row>
    <row r="35" spans="1:12" s="15" customFormat="1" x14ac:dyDescent="0.2">
      <c r="A35" s="258">
        <v>30</v>
      </c>
      <c r="B35" s="260" t="s">
        <v>29</v>
      </c>
      <c r="C35" s="262" t="s">
        <v>27</v>
      </c>
      <c r="D35" s="37">
        <v>90</v>
      </c>
      <c r="E35" s="37" t="s">
        <v>13</v>
      </c>
      <c r="F35" s="215" t="s">
        <v>16</v>
      </c>
      <c r="G35" s="215" t="s">
        <v>17</v>
      </c>
      <c r="H35" s="79">
        <v>180</v>
      </c>
      <c r="I35" s="251" t="s">
        <v>90</v>
      </c>
      <c r="J35" s="253">
        <v>1</v>
      </c>
      <c r="K35" s="256">
        <v>15000</v>
      </c>
      <c r="L35" s="315"/>
    </row>
    <row r="36" spans="1:12" ht="14.25" customHeight="1" x14ac:dyDescent="0.2">
      <c r="A36" s="271"/>
      <c r="B36" s="272"/>
      <c r="C36" s="273"/>
      <c r="D36" s="35">
        <v>2</v>
      </c>
      <c r="E36" s="35" t="s">
        <v>18</v>
      </c>
      <c r="F36" s="216" t="s">
        <v>19</v>
      </c>
      <c r="G36" s="216" t="s">
        <v>20</v>
      </c>
      <c r="H36" s="82">
        <v>3</v>
      </c>
      <c r="I36" s="288"/>
      <c r="J36" s="276"/>
      <c r="K36" s="269"/>
      <c r="L36" s="316"/>
    </row>
    <row r="37" spans="1:12" ht="14.25" customHeight="1" x14ac:dyDescent="0.2">
      <c r="A37" s="271"/>
      <c r="B37" s="272"/>
      <c r="C37" s="273"/>
      <c r="D37" s="273">
        <v>3</v>
      </c>
      <c r="E37" s="273" t="s">
        <v>18</v>
      </c>
      <c r="F37" s="273" t="s">
        <v>21</v>
      </c>
      <c r="G37" s="216" t="s">
        <v>22</v>
      </c>
      <c r="H37" s="274">
        <v>7</v>
      </c>
      <c r="I37" s="288"/>
      <c r="J37" s="276"/>
      <c r="K37" s="269"/>
      <c r="L37" s="316"/>
    </row>
    <row r="38" spans="1:12" ht="15" customHeight="1" thickBot="1" x14ac:dyDescent="0.25">
      <c r="A38" s="259"/>
      <c r="B38" s="261"/>
      <c r="C38" s="263"/>
      <c r="D38" s="263"/>
      <c r="E38" s="263"/>
      <c r="F38" s="263"/>
      <c r="G38" s="217" t="s">
        <v>23</v>
      </c>
      <c r="H38" s="275"/>
      <c r="I38" s="252"/>
      <c r="J38" s="254"/>
      <c r="K38" s="257"/>
      <c r="L38" s="317"/>
    </row>
    <row r="39" spans="1:12" ht="15.75" thickBot="1" x14ac:dyDescent="0.25">
      <c r="A39" s="218">
        <v>31</v>
      </c>
      <c r="B39" s="38" t="s">
        <v>29</v>
      </c>
      <c r="C39" s="39" t="s">
        <v>58</v>
      </c>
      <c r="D39" s="39"/>
      <c r="E39" s="39"/>
      <c r="F39" s="219" t="s">
        <v>11</v>
      </c>
      <c r="G39" s="219" t="s">
        <v>14</v>
      </c>
      <c r="H39" s="73"/>
      <c r="I39" s="109" t="s">
        <v>90</v>
      </c>
      <c r="J39" s="50">
        <v>1</v>
      </c>
      <c r="K39" s="103">
        <v>5000</v>
      </c>
      <c r="L39" s="240"/>
    </row>
    <row r="40" spans="1:12" ht="15.75" thickBot="1" x14ac:dyDescent="0.25">
      <c r="A40" s="218">
        <v>32</v>
      </c>
      <c r="B40" s="38" t="s">
        <v>29</v>
      </c>
      <c r="C40" s="39" t="s">
        <v>45</v>
      </c>
      <c r="D40" s="39"/>
      <c r="E40" s="39"/>
      <c r="F40" s="219" t="s">
        <v>11</v>
      </c>
      <c r="G40" s="219" t="s">
        <v>14</v>
      </c>
      <c r="H40" s="73"/>
      <c r="I40" s="109" t="s">
        <v>90</v>
      </c>
      <c r="J40" s="50">
        <v>1</v>
      </c>
      <c r="K40" s="103">
        <v>3000</v>
      </c>
      <c r="L40" s="240"/>
    </row>
    <row r="41" spans="1:12" ht="14.25" customHeight="1" x14ac:dyDescent="0.2">
      <c r="A41" s="258">
        <v>33</v>
      </c>
      <c r="B41" s="260" t="s">
        <v>29</v>
      </c>
      <c r="C41" s="262" t="s">
        <v>43</v>
      </c>
      <c r="D41" s="37">
        <v>200</v>
      </c>
      <c r="E41" s="37" t="s">
        <v>13</v>
      </c>
      <c r="F41" s="215" t="s">
        <v>11</v>
      </c>
      <c r="G41" s="215" t="s">
        <v>14</v>
      </c>
      <c r="H41" s="79">
        <v>500</v>
      </c>
      <c r="I41" s="251" t="s">
        <v>90</v>
      </c>
      <c r="J41" s="253">
        <v>1</v>
      </c>
      <c r="K41" s="256">
        <v>10000</v>
      </c>
      <c r="L41" s="315"/>
    </row>
    <row r="42" spans="1:12" ht="15" customHeight="1" thickBot="1" x14ac:dyDescent="0.25">
      <c r="A42" s="259"/>
      <c r="B42" s="261"/>
      <c r="C42" s="263"/>
      <c r="D42" s="43">
        <v>10</v>
      </c>
      <c r="E42" s="43" t="s">
        <v>18</v>
      </c>
      <c r="F42" s="217" t="s">
        <v>110</v>
      </c>
      <c r="G42" s="217" t="s">
        <v>109</v>
      </c>
      <c r="H42" s="80">
        <v>20</v>
      </c>
      <c r="I42" s="252"/>
      <c r="J42" s="254"/>
      <c r="K42" s="257"/>
      <c r="L42" s="317"/>
    </row>
    <row r="43" spans="1:12" ht="15" customHeight="1" thickBot="1" x14ac:dyDescent="0.25">
      <c r="A43" s="248">
        <v>34</v>
      </c>
      <c r="B43" s="249" t="s">
        <v>29</v>
      </c>
      <c r="C43" s="250" t="s">
        <v>44</v>
      </c>
      <c r="D43" s="24">
        <v>170</v>
      </c>
      <c r="E43" s="24" t="s">
        <v>10</v>
      </c>
      <c r="F43" s="250" t="s">
        <v>110</v>
      </c>
      <c r="G43" s="250" t="s">
        <v>109</v>
      </c>
      <c r="H43" s="74">
        <v>170</v>
      </c>
      <c r="I43" s="251" t="s">
        <v>90</v>
      </c>
      <c r="J43" s="253">
        <v>1</v>
      </c>
      <c r="K43" s="255">
        <v>5000</v>
      </c>
      <c r="L43" s="318"/>
    </row>
    <row r="44" spans="1:12" ht="15" customHeight="1" thickBot="1" x14ac:dyDescent="0.25">
      <c r="A44" s="248"/>
      <c r="B44" s="249"/>
      <c r="C44" s="250"/>
      <c r="D44" s="25">
        <v>8</v>
      </c>
      <c r="E44" s="25" t="s">
        <v>18</v>
      </c>
      <c r="F44" s="250"/>
      <c r="G44" s="250"/>
      <c r="H44" s="75">
        <v>8</v>
      </c>
      <c r="I44" s="252"/>
      <c r="J44" s="254"/>
      <c r="K44" s="255"/>
      <c r="L44" s="318"/>
    </row>
    <row r="45" spans="1:12" ht="15.75" thickBot="1" x14ac:dyDescent="0.25">
      <c r="A45" s="218">
        <v>35</v>
      </c>
      <c r="B45" s="38" t="s">
        <v>29</v>
      </c>
      <c r="C45" s="39" t="s">
        <v>46</v>
      </c>
      <c r="D45" s="39">
        <v>2</v>
      </c>
      <c r="E45" s="39" t="s">
        <v>10</v>
      </c>
      <c r="F45" s="219" t="s">
        <v>11</v>
      </c>
      <c r="G45" s="219" t="s">
        <v>39</v>
      </c>
      <c r="H45" s="73">
        <v>8</v>
      </c>
      <c r="I45" s="109" t="s">
        <v>90</v>
      </c>
      <c r="J45" s="50">
        <v>1</v>
      </c>
      <c r="K45" s="103">
        <v>2000</v>
      </c>
      <c r="L45" s="240"/>
    </row>
    <row r="46" spans="1:12" ht="15.75" thickBot="1" x14ac:dyDescent="0.25">
      <c r="A46" s="143">
        <v>36</v>
      </c>
      <c r="B46" s="8" t="s">
        <v>29</v>
      </c>
      <c r="C46" s="9" t="s">
        <v>59</v>
      </c>
      <c r="D46" s="9">
        <v>6</v>
      </c>
      <c r="E46" s="9" t="s">
        <v>10</v>
      </c>
      <c r="F46" s="9" t="s">
        <v>11</v>
      </c>
      <c r="G46" s="9" t="s">
        <v>14</v>
      </c>
      <c r="H46" s="83">
        <v>8</v>
      </c>
      <c r="I46" s="120" t="s">
        <v>90</v>
      </c>
      <c r="J46" s="34">
        <v>1</v>
      </c>
      <c r="K46" s="104">
        <v>3500</v>
      </c>
      <c r="L46" s="240"/>
    </row>
    <row r="47" spans="1:12" s="14" customFormat="1" ht="14.25" customHeight="1" thickBot="1" x14ac:dyDescent="0.25">
      <c r="A47" s="143">
        <v>37</v>
      </c>
      <c r="B47" s="8" t="s">
        <v>29</v>
      </c>
      <c r="C47" s="9" t="s">
        <v>60</v>
      </c>
      <c r="D47" s="9">
        <v>1</v>
      </c>
      <c r="E47" s="9" t="s">
        <v>61</v>
      </c>
      <c r="F47" s="9" t="s">
        <v>110</v>
      </c>
      <c r="G47" s="9" t="s">
        <v>38</v>
      </c>
      <c r="H47" s="83">
        <v>2</v>
      </c>
      <c r="I47" s="120" t="s">
        <v>90</v>
      </c>
      <c r="J47" s="34">
        <v>1</v>
      </c>
      <c r="K47" s="104">
        <v>3500</v>
      </c>
      <c r="L47" s="240"/>
    </row>
    <row r="48" spans="1:12" s="14" customFormat="1" ht="15.75" thickBot="1" x14ac:dyDescent="0.25">
      <c r="A48" s="144">
        <v>38</v>
      </c>
      <c r="B48" s="6" t="s">
        <v>29</v>
      </c>
      <c r="C48" s="23" t="s">
        <v>64</v>
      </c>
      <c r="D48" s="23">
        <v>2</v>
      </c>
      <c r="E48" s="23" t="s">
        <v>13</v>
      </c>
      <c r="F48" s="23" t="s">
        <v>110</v>
      </c>
      <c r="G48" s="23" t="s">
        <v>109</v>
      </c>
      <c r="H48" s="84">
        <v>31</v>
      </c>
      <c r="I48" s="120" t="s">
        <v>90</v>
      </c>
      <c r="J48" s="34">
        <v>1</v>
      </c>
      <c r="K48" s="99">
        <v>5000</v>
      </c>
      <c r="L48" s="236"/>
    </row>
    <row r="49" spans="1:13" s="14" customFormat="1" ht="15.75" customHeight="1" thickBot="1" x14ac:dyDescent="0.25">
      <c r="A49" s="144">
        <v>39</v>
      </c>
      <c r="B49" s="6" t="s">
        <v>29</v>
      </c>
      <c r="C49" s="23" t="s">
        <v>76</v>
      </c>
      <c r="D49" s="23">
        <v>5</v>
      </c>
      <c r="E49" s="23" t="s">
        <v>77</v>
      </c>
      <c r="F49" s="23" t="s">
        <v>78</v>
      </c>
      <c r="G49" s="23"/>
      <c r="H49" s="83"/>
      <c r="I49" s="123" t="s">
        <v>90</v>
      </c>
      <c r="J49" s="124">
        <v>1</v>
      </c>
      <c r="K49" s="53">
        <v>7000</v>
      </c>
      <c r="L49" s="241"/>
    </row>
    <row r="50" spans="1:13" s="60" customFormat="1" ht="15" customHeight="1" x14ac:dyDescent="0.2">
      <c r="A50" s="294" t="s">
        <v>42</v>
      </c>
      <c r="B50" s="295"/>
      <c r="C50" s="295"/>
      <c r="D50" s="295"/>
      <c r="E50" s="295"/>
      <c r="F50" s="295"/>
      <c r="G50" s="295"/>
      <c r="H50" s="295"/>
      <c r="I50" s="125"/>
      <c r="J50" s="126"/>
      <c r="K50" s="105">
        <f>SUM(K35:K49)</f>
        <v>59000</v>
      </c>
      <c r="L50" s="207">
        <f>SUM(L35:L49)</f>
        <v>0</v>
      </c>
    </row>
    <row r="51" spans="1:13" s="61" customFormat="1" ht="15.75" thickBot="1" x14ac:dyDescent="0.25">
      <c r="A51" s="244" t="s">
        <v>85</v>
      </c>
      <c r="B51" s="245"/>
      <c r="C51" s="245"/>
      <c r="D51" s="245"/>
      <c r="E51" s="245"/>
      <c r="F51" s="245"/>
      <c r="G51" s="245"/>
      <c r="H51" s="246"/>
      <c r="I51" s="135"/>
      <c r="J51" s="136"/>
      <c r="K51" s="137">
        <f t="shared" ref="K51" si="0">K50+K34</f>
        <v>165500</v>
      </c>
      <c r="L51" s="239">
        <f>L50+L34</f>
        <v>0</v>
      </c>
    </row>
    <row r="52" spans="1:13" s="57" customFormat="1" ht="21.75" thickTop="1" thickBot="1" x14ac:dyDescent="0.35">
      <c r="A52" s="62">
        <v>2</v>
      </c>
      <c r="B52" s="58" t="s">
        <v>86</v>
      </c>
      <c r="C52" s="59"/>
      <c r="D52" s="59"/>
      <c r="E52" s="59"/>
      <c r="F52" s="59"/>
      <c r="G52" s="59"/>
      <c r="H52" s="59"/>
      <c r="I52" s="106"/>
      <c r="J52" s="107"/>
      <c r="K52" s="59"/>
      <c r="L52" s="141"/>
    </row>
    <row r="53" spans="1:13" s="65" customFormat="1" ht="15.75" customHeight="1" thickTop="1" x14ac:dyDescent="0.25">
      <c r="A53" s="63">
        <v>2.1</v>
      </c>
      <c r="B53" s="70" t="s">
        <v>87</v>
      </c>
      <c r="C53" s="71"/>
      <c r="D53" s="71"/>
      <c r="E53" s="71"/>
      <c r="F53" s="71"/>
      <c r="G53" s="71"/>
      <c r="H53" s="71"/>
      <c r="I53" s="127"/>
      <c r="J53" s="64"/>
      <c r="K53" s="71"/>
      <c r="L53" s="154"/>
    </row>
    <row r="54" spans="1:13" customFormat="1" ht="14.25" x14ac:dyDescent="0.2">
      <c r="A54" s="66" t="s">
        <v>88</v>
      </c>
      <c r="B54" s="296" t="s">
        <v>89</v>
      </c>
      <c r="C54" s="297"/>
      <c r="D54" s="297"/>
      <c r="E54" s="297"/>
      <c r="F54" s="297"/>
      <c r="G54" s="297"/>
      <c r="H54" s="298"/>
      <c r="I54" s="66" t="s">
        <v>90</v>
      </c>
      <c r="J54" s="131">
        <v>5</v>
      </c>
      <c r="K54" s="129">
        <v>800</v>
      </c>
      <c r="L54" s="155">
        <f>K54*J54</f>
        <v>4000</v>
      </c>
    </row>
    <row r="55" spans="1:13" customFormat="1" ht="14.25" x14ac:dyDescent="0.2">
      <c r="A55" s="66" t="s">
        <v>91</v>
      </c>
      <c r="B55" s="296" t="s">
        <v>92</v>
      </c>
      <c r="C55" s="297"/>
      <c r="D55" s="297"/>
      <c r="E55" s="297"/>
      <c r="F55" s="297"/>
      <c r="G55" s="297"/>
      <c r="H55" s="298"/>
      <c r="I55" s="66" t="s">
        <v>90</v>
      </c>
      <c r="J55" s="131">
        <v>2</v>
      </c>
      <c r="K55" s="129">
        <v>1000</v>
      </c>
      <c r="L55" s="155">
        <f t="shared" ref="L55:L56" si="1">K55*J55</f>
        <v>2000</v>
      </c>
    </row>
    <row r="56" spans="1:13" customFormat="1" ht="14.25" x14ac:dyDescent="0.2">
      <c r="A56" s="66" t="s">
        <v>93</v>
      </c>
      <c r="B56" s="296" t="s">
        <v>94</v>
      </c>
      <c r="C56" s="297"/>
      <c r="D56" s="297"/>
      <c r="E56" s="297"/>
      <c r="F56" s="297"/>
      <c r="G56" s="297"/>
      <c r="H56" s="298"/>
      <c r="I56" s="66" t="s">
        <v>90</v>
      </c>
      <c r="J56" s="131">
        <v>0</v>
      </c>
      <c r="K56" s="129">
        <v>1500</v>
      </c>
      <c r="L56" s="155">
        <f t="shared" si="1"/>
        <v>0</v>
      </c>
    </row>
    <row r="57" spans="1:13" customFormat="1" x14ac:dyDescent="0.25">
      <c r="A57" s="299" t="s">
        <v>95</v>
      </c>
      <c r="B57" s="300"/>
      <c r="C57" s="300"/>
      <c r="D57" s="300"/>
      <c r="E57" s="300"/>
      <c r="F57" s="300"/>
      <c r="G57" s="300"/>
      <c r="H57" s="301"/>
      <c r="I57" s="66"/>
      <c r="J57" s="131"/>
      <c r="K57" s="129"/>
      <c r="L57" s="156">
        <f>SUM(L54:L56)</f>
        <v>6000</v>
      </c>
    </row>
    <row r="58" spans="1:13" customFormat="1" ht="15.75" x14ac:dyDescent="0.25">
      <c r="A58" s="66"/>
      <c r="B58" s="296" t="s">
        <v>96</v>
      </c>
      <c r="C58" s="297"/>
      <c r="D58" s="297"/>
      <c r="E58" s="297"/>
      <c r="F58" s="297"/>
      <c r="G58" s="297"/>
      <c r="H58" s="298"/>
      <c r="I58" s="66" t="s">
        <v>97</v>
      </c>
      <c r="J58" s="189"/>
      <c r="K58" s="130"/>
      <c r="L58" s="157"/>
    </row>
    <row r="59" spans="1:13" customFormat="1" x14ac:dyDescent="0.25">
      <c r="A59" s="66"/>
      <c r="B59" s="302" t="s">
        <v>98</v>
      </c>
      <c r="C59" s="300"/>
      <c r="D59" s="300"/>
      <c r="E59" s="300"/>
      <c r="F59" s="300"/>
      <c r="G59" s="300"/>
      <c r="H59" s="301"/>
      <c r="I59" s="66"/>
      <c r="J59" s="131"/>
      <c r="K59" s="129"/>
      <c r="L59" s="156">
        <f>L57*(1-J58/100)</f>
        <v>6000</v>
      </c>
    </row>
    <row r="60" spans="1:13" s="65" customFormat="1" ht="15.75" customHeight="1" x14ac:dyDescent="0.25">
      <c r="A60" s="63">
        <v>2.2000000000000002</v>
      </c>
      <c r="B60" s="70" t="s">
        <v>99</v>
      </c>
      <c r="C60" s="71"/>
      <c r="D60" s="71"/>
      <c r="E60" s="71"/>
      <c r="F60" s="71"/>
      <c r="G60" s="140"/>
      <c r="H60" s="140"/>
      <c r="I60" s="133"/>
      <c r="J60" s="134"/>
      <c r="K60" s="140"/>
      <c r="L60" s="158"/>
    </row>
    <row r="61" spans="1:13" customFormat="1" ht="14.25" x14ac:dyDescent="0.2">
      <c r="A61" s="132" t="s">
        <v>100</v>
      </c>
      <c r="B61" s="296" t="s">
        <v>101</v>
      </c>
      <c r="C61" s="297"/>
      <c r="D61" s="297"/>
      <c r="E61" s="297"/>
      <c r="F61" s="297"/>
      <c r="G61" s="303"/>
      <c r="H61" s="303"/>
      <c r="I61" s="132" t="s">
        <v>90</v>
      </c>
      <c r="J61" s="139">
        <v>1</v>
      </c>
      <c r="K61" s="138">
        <v>50000</v>
      </c>
      <c r="L61" s="159">
        <f>K61*J61</f>
        <v>50000</v>
      </c>
      <c r="M61" s="85"/>
    </row>
    <row r="62" spans="1:13" customFormat="1" x14ac:dyDescent="0.25">
      <c r="A62" s="299" t="s">
        <v>102</v>
      </c>
      <c r="B62" s="300"/>
      <c r="C62" s="300"/>
      <c r="D62" s="300"/>
      <c r="E62" s="300"/>
      <c r="F62" s="300"/>
      <c r="G62" s="300"/>
      <c r="H62" s="300"/>
      <c r="I62" s="66"/>
      <c r="J62" s="131"/>
      <c r="K62" s="129"/>
      <c r="L62" s="156">
        <f>SUM(L61:L61)</f>
        <v>50000</v>
      </c>
      <c r="M62" s="86"/>
    </row>
    <row r="63" spans="1:13" customFormat="1" ht="15.75" x14ac:dyDescent="0.25">
      <c r="A63" s="66"/>
      <c r="B63" s="296" t="s">
        <v>103</v>
      </c>
      <c r="C63" s="297"/>
      <c r="D63" s="297"/>
      <c r="E63" s="297"/>
      <c r="F63" s="297"/>
      <c r="G63" s="297"/>
      <c r="H63" s="297"/>
      <c r="I63" s="66" t="s">
        <v>97</v>
      </c>
      <c r="J63" s="189"/>
      <c r="K63" s="130"/>
      <c r="L63" s="157"/>
      <c r="M63" s="86"/>
    </row>
    <row r="64" spans="1:13" customFormat="1" ht="15.75" thickBot="1" x14ac:dyDescent="0.3">
      <c r="A64" s="67"/>
      <c r="B64" s="304" t="s">
        <v>104</v>
      </c>
      <c r="C64" s="305"/>
      <c r="D64" s="305"/>
      <c r="E64" s="305"/>
      <c r="F64" s="305"/>
      <c r="G64" s="305"/>
      <c r="H64" s="306"/>
      <c r="I64" s="160"/>
      <c r="J64" s="68"/>
      <c r="K64" s="161"/>
      <c r="L64" s="162">
        <f>L62*(1+J63/100)</f>
        <v>50000</v>
      </c>
    </row>
    <row r="65" spans="1:12" customFormat="1" ht="15.75" thickBot="1" x14ac:dyDescent="0.3">
      <c r="A65" s="69"/>
      <c r="B65" s="307" t="s">
        <v>105</v>
      </c>
      <c r="C65" s="308"/>
      <c r="D65" s="308"/>
      <c r="E65" s="308"/>
      <c r="F65" s="308"/>
      <c r="G65" s="308"/>
      <c r="H65" s="309"/>
      <c r="I65" s="163"/>
      <c r="J65" s="164"/>
      <c r="K65" s="165"/>
      <c r="L65" s="190">
        <f>L64+L59</f>
        <v>56000</v>
      </c>
    </row>
    <row r="66" spans="1:12" s="169" customFormat="1" ht="15.75" customHeight="1" thickTop="1" thickBot="1" x14ac:dyDescent="0.3">
      <c r="A66" s="289" t="s">
        <v>106</v>
      </c>
      <c r="B66" s="290"/>
      <c r="C66" s="290"/>
      <c r="D66" s="290"/>
      <c r="E66" s="290"/>
      <c r="F66" s="290"/>
      <c r="G66" s="290"/>
      <c r="H66" s="291"/>
      <c r="I66" s="166"/>
      <c r="J66" s="167"/>
      <c r="K66" s="168"/>
      <c r="L66" s="191">
        <f>L65+L51</f>
        <v>56000</v>
      </c>
    </row>
    <row r="67" spans="1:12" ht="15.75" thickTop="1" x14ac:dyDescent="0.2"/>
  </sheetData>
  <mergeCells count="51">
    <mergeCell ref="B65:H65"/>
    <mergeCell ref="A66:H66"/>
    <mergeCell ref="B58:H58"/>
    <mergeCell ref="B59:H59"/>
    <mergeCell ref="B61:H61"/>
    <mergeCell ref="A62:H62"/>
    <mergeCell ref="B63:H63"/>
    <mergeCell ref="B64:H64"/>
    <mergeCell ref="A50:H50"/>
    <mergeCell ref="A51:H51"/>
    <mergeCell ref="B54:H54"/>
    <mergeCell ref="B55:H55"/>
    <mergeCell ref="B56:H56"/>
    <mergeCell ref="A57:H57"/>
    <mergeCell ref="L41:L42"/>
    <mergeCell ref="A43:A44"/>
    <mergeCell ref="B43:B44"/>
    <mergeCell ref="C43:C44"/>
    <mergeCell ref="F43:F44"/>
    <mergeCell ref="G43:G44"/>
    <mergeCell ref="I43:I44"/>
    <mergeCell ref="J43:J44"/>
    <mergeCell ref="K43:K44"/>
    <mergeCell ref="L43:L44"/>
    <mergeCell ref="A41:A42"/>
    <mergeCell ref="B41:B42"/>
    <mergeCell ref="C41:C42"/>
    <mergeCell ref="I41:I42"/>
    <mergeCell ref="J41:J42"/>
    <mergeCell ref="K41:K42"/>
    <mergeCell ref="J35:J38"/>
    <mergeCell ref="K35:K38"/>
    <mergeCell ref="L35:L38"/>
    <mergeCell ref="D37:D38"/>
    <mergeCell ref="E37:E38"/>
    <mergeCell ref="F37:F38"/>
    <mergeCell ref="H37:H38"/>
    <mergeCell ref="I35:I38"/>
    <mergeCell ref="H17:H19"/>
    <mergeCell ref="A34:H34"/>
    <mergeCell ref="A35:A38"/>
    <mergeCell ref="B35:B38"/>
    <mergeCell ref="C35:C38"/>
    <mergeCell ref="A1:L1"/>
    <mergeCell ref="A2:A3"/>
    <mergeCell ref="B2:D2"/>
    <mergeCell ref="E2:G2"/>
    <mergeCell ref="H2:H3"/>
    <mergeCell ref="I2:I3"/>
    <mergeCell ref="J2:J3"/>
    <mergeCell ref="K2:L2"/>
  </mergeCells>
  <pageMargins left="0.7" right="0.7" top="0.75" bottom="0.75" header="0.3" footer="0.3"/>
  <pageSetup paperSize="9" scale="74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7"/>
  <sheetViews>
    <sheetView rightToLeft="1" tabSelected="1" view="pageBreakPreview" zoomScaleNormal="100" zoomScaleSheetLayoutView="100" workbookViewId="0">
      <pane ySplit="3" topLeftCell="A49" activePane="bottomLeft" state="frozen"/>
      <selection pane="bottomLeft" activeCell="F4" sqref="F4"/>
    </sheetView>
  </sheetViews>
  <sheetFormatPr defaultColWidth="44.375" defaultRowHeight="15" x14ac:dyDescent="0.2"/>
  <cols>
    <col min="1" max="1" width="4.875" style="13" bestFit="1" customWidth="1"/>
    <col min="2" max="2" width="11.25" style="13" customWidth="1"/>
    <col min="3" max="3" width="17" style="13" customWidth="1"/>
    <col min="4" max="4" width="5.875" style="13" customWidth="1"/>
    <col min="5" max="5" width="9" style="13" customWidth="1"/>
    <col min="6" max="6" width="10.25" style="13" customWidth="1"/>
    <col min="7" max="7" width="13.25" style="13" customWidth="1"/>
    <col min="8" max="8" width="5.75" style="13" customWidth="1"/>
    <col min="9" max="9" width="7.125" style="13" customWidth="1"/>
    <col min="10" max="10" width="5.75" style="13" customWidth="1"/>
    <col min="11" max="11" width="7.75" style="16" customWidth="1"/>
    <col min="12" max="12" width="9.875" style="55" bestFit="1" customWidth="1"/>
    <col min="13" max="16384" width="44.375" style="13"/>
  </cols>
  <sheetData>
    <row r="1" spans="1:12" ht="27.75" thickTop="1" thickBot="1" x14ac:dyDescent="0.25">
      <c r="A1" s="264" t="s">
        <v>82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6"/>
    </row>
    <row r="2" spans="1:12" ht="15.75" thickTop="1" x14ac:dyDescent="0.2">
      <c r="A2" s="277" t="s">
        <v>0</v>
      </c>
      <c r="B2" s="279" t="s">
        <v>1</v>
      </c>
      <c r="C2" s="279"/>
      <c r="D2" s="279"/>
      <c r="E2" s="279" t="s">
        <v>2</v>
      </c>
      <c r="F2" s="279"/>
      <c r="G2" s="279"/>
      <c r="H2" s="280" t="s">
        <v>3</v>
      </c>
      <c r="I2" s="284" t="s">
        <v>107</v>
      </c>
      <c r="J2" s="286" t="s">
        <v>108</v>
      </c>
      <c r="K2" s="282" t="s">
        <v>79</v>
      </c>
      <c r="L2" s="283"/>
    </row>
    <row r="3" spans="1:12" ht="30.75" thickBot="1" x14ac:dyDescent="0.25">
      <c r="A3" s="278"/>
      <c r="B3" s="36" t="s">
        <v>25</v>
      </c>
      <c r="C3" s="36" t="s">
        <v>4</v>
      </c>
      <c r="D3" s="36" t="s">
        <v>5</v>
      </c>
      <c r="E3" s="36" t="s">
        <v>6</v>
      </c>
      <c r="F3" s="36" t="s">
        <v>7</v>
      </c>
      <c r="G3" s="36" t="s">
        <v>8</v>
      </c>
      <c r="H3" s="281"/>
      <c r="I3" s="285"/>
      <c r="J3" s="287"/>
      <c r="K3" s="87" t="s">
        <v>80</v>
      </c>
      <c r="L3" s="54" t="s">
        <v>81</v>
      </c>
    </row>
    <row r="4" spans="1:12" s="57" customFormat="1" ht="21.75" thickTop="1" thickBot="1" x14ac:dyDescent="0.35">
      <c r="A4" s="56" t="s">
        <v>83</v>
      </c>
      <c r="B4" s="58" t="s">
        <v>84</v>
      </c>
      <c r="C4" s="59"/>
      <c r="D4" s="59"/>
      <c r="E4" s="59"/>
      <c r="F4" s="59"/>
      <c r="G4" s="59"/>
      <c r="H4" s="59"/>
      <c r="I4" s="106"/>
      <c r="J4" s="107"/>
      <c r="K4" s="59"/>
      <c r="L4" s="141"/>
    </row>
    <row r="5" spans="1:12" ht="16.5" thickTop="1" thickBot="1" x14ac:dyDescent="0.25">
      <c r="A5" s="142">
        <v>1</v>
      </c>
      <c r="B5" s="220" t="s">
        <v>32</v>
      </c>
      <c r="C5" s="221" t="s">
        <v>32</v>
      </c>
      <c r="D5" s="221">
        <v>5</v>
      </c>
      <c r="E5" s="221" t="s">
        <v>13</v>
      </c>
      <c r="F5" s="221" t="s">
        <v>110</v>
      </c>
      <c r="G5" s="221" t="s">
        <v>109</v>
      </c>
      <c r="H5" s="222">
        <v>15</v>
      </c>
      <c r="I5" s="108" t="s">
        <v>90</v>
      </c>
      <c r="J5" s="27">
        <v>1</v>
      </c>
      <c r="K5" s="88">
        <v>3500</v>
      </c>
      <c r="L5" s="170"/>
    </row>
    <row r="6" spans="1:12" ht="15.75" thickBot="1" x14ac:dyDescent="0.25">
      <c r="A6" s="143">
        <v>2</v>
      </c>
      <c r="B6" s="38" t="s">
        <v>9</v>
      </c>
      <c r="C6" s="39" t="s">
        <v>9</v>
      </c>
      <c r="D6" s="39">
        <v>13</v>
      </c>
      <c r="E6" s="39" t="s">
        <v>13</v>
      </c>
      <c r="F6" s="39" t="s">
        <v>110</v>
      </c>
      <c r="G6" s="39" t="s">
        <v>109</v>
      </c>
      <c r="H6" s="73">
        <v>23</v>
      </c>
      <c r="I6" s="109" t="s">
        <v>90</v>
      </c>
      <c r="J6" s="50">
        <v>1</v>
      </c>
      <c r="K6" s="89">
        <v>3500</v>
      </c>
      <c r="L6" s="193"/>
    </row>
    <row r="7" spans="1:12" x14ac:dyDescent="0.2">
      <c r="A7" s="144">
        <v>3</v>
      </c>
      <c r="B7" s="18" t="s">
        <v>72</v>
      </c>
      <c r="C7" s="24" t="s">
        <v>72</v>
      </c>
      <c r="D7" s="24">
        <v>84</v>
      </c>
      <c r="E7" s="24" t="s">
        <v>13</v>
      </c>
      <c r="F7" s="24" t="s">
        <v>11</v>
      </c>
      <c r="G7" s="24" t="s">
        <v>14</v>
      </c>
      <c r="H7" s="74">
        <v>150</v>
      </c>
      <c r="I7" s="110" t="s">
        <v>90</v>
      </c>
      <c r="J7" s="26">
        <v>1</v>
      </c>
      <c r="K7" s="90">
        <v>3500</v>
      </c>
      <c r="L7" s="194"/>
    </row>
    <row r="8" spans="1:12" ht="15.75" thickBot="1" x14ac:dyDescent="0.25">
      <c r="A8" s="145">
        <v>4</v>
      </c>
      <c r="B8" s="3" t="s">
        <v>72</v>
      </c>
      <c r="C8" s="25" t="s">
        <v>72</v>
      </c>
      <c r="D8" s="25"/>
      <c r="E8" s="25" t="s">
        <v>74</v>
      </c>
      <c r="F8" s="25"/>
      <c r="G8" s="25"/>
      <c r="H8" s="75"/>
      <c r="I8" s="111" t="s">
        <v>90</v>
      </c>
      <c r="J8" s="28">
        <v>1</v>
      </c>
      <c r="K8" s="51">
        <v>7000</v>
      </c>
      <c r="L8" s="195"/>
    </row>
    <row r="9" spans="1:12" s="14" customFormat="1" x14ac:dyDescent="0.2">
      <c r="A9" s="146">
        <v>5</v>
      </c>
      <c r="B9" s="21" t="s">
        <v>15</v>
      </c>
      <c r="C9" s="4" t="s">
        <v>47</v>
      </c>
      <c r="D9" s="4"/>
      <c r="E9" s="4" t="s">
        <v>10</v>
      </c>
      <c r="F9" s="4" t="s">
        <v>110</v>
      </c>
      <c r="G9" s="4" t="s">
        <v>109</v>
      </c>
      <c r="H9" s="76">
        <v>45</v>
      </c>
      <c r="I9" s="112" t="s">
        <v>90</v>
      </c>
      <c r="J9" s="29">
        <v>1</v>
      </c>
      <c r="K9" s="91">
        <v>3500</v>
      </c>
      <c r="L9" s="170"/>
    </row>
    <row r="10" spans="1:12" s="14" customFormat="1" ht="14.25" customHeight="1" x14ac:dyDescent="0.2">
      <c r="A10" s="147">
        <v>6</v>
      </c>
      <c r="B10" s="22" t="s">
        <v>15</v>
      </c>
      <c r="C10" s="45" t="s">
        <v>50</v>
      </c>
      <c r="D10" s="45"/>
      <c r="E10" s="45" t="s">
        <v>13</v>
      </c>
      <c r="F10" s="45" t="s">
        <v>49</v>
      </c>
      <c r="G10" s="45" t="s">
        <v>48</v>
      </c>
      <c r="H10" s="77">
        <v>7</v>
      </c>
      <c r="I10" s="113" t="s">
        <v>90</v>
      </c>
      <c r="J10" s="30">
        <v>3</v>
      </c>
      <c r="K10" s="92">
        <v>6000</v>
      </c>
      <c r="L10" s="196"/>
    </row>
    <row r="11" spans="1:12" ht="15" customHeight="1" x14ac:dyDescent="0.2">
      <c r="A11" s="147">
        <v>7</v>
      </c>
      <c r="B11" s="22" t="s">
        <v>15</v>
      </c>
      <c r="C11" s="45" t="s">
        <v>40</v>
      </c>
      <c r="D11" s="45"/>
      <c r="E11" s="45" t="s">
        <v>13</v>
      </c>
      <c r="F11" s="45" t="s">
        <v>110</v>
      </c>
      <c r="G11" s="45" t="s">
        <v>51</v>
      </c>
      <c r="H11" s="77">
        <v>3</v>
      </c>
      <c r="I11" s="113" t="s">
        <v>90</v>
      </c>
      <c r="J11" s="30">
        <v>1</v>
      </c>
      <c r="K11" s="92">
        <v>2000</v>
      </c>
      <c r="L11" s="196"/>
    </row>
    <row r="12" spans="1:12" ht="15" customHeight="1" x14ac:dyDescent="0.2">
      <c r="A12" s="147">
        <v>8</v>
      </c>
      <c r="B12" s="22" t="s">
        <v>15</v>
      </c>
      <c r="C12" s="45" t="s">
        <v>52</v>
      </c>
      <c r="D12" s="45"/>
      <c r="E12" s="45" t="s">
        <v>13</v>
      </c>
      <c r="F12" s="45" t="s">
        <v>49</v>
      </c>
      <c r="G12" s="45" t="s">
        <v>48</v>
      </c>
      <c r="H12" s="77">
        <v>3</v>
      </c>
      <c r="I12" s="113" t="s">
        <v>90</v>
      </c>
      <c r="J12" s="30">
        <v>1</v>
      </c>
      <c r="K12" s="92">
        <v>2000</v>
      </c>
      <c r="L12" s="196"/>
    </row>
    <row r="13" spans="1:12" ht="15" customHeight="1" x14ac:dyDescent="0.2">
      <c r="A13" s="147">
        <v>9</v>
      </c>
      <c r="B13" s="22" t="s">
        <v>15</v>
      </c>
      <c r="C13" s="45" t="s">
        <v>53</v>
      </c>
      <c r="D13" s="45"/>
      <c r="E13" s="45" t="s">
        <v>13</v>
      </c>
      <c r="F13" s="45" t="s">
        <v>49</v>
      </c>
      <c r="G13" s="45" t="s">
        <v>48</v>
      </c>
      <c r="H13" s="77">
        <v>2</v>
      </c>
      <c r="I13" s="113" t="s">
        <v>90</v>
      </c>
      <c r="J13" s="30">
        <v>1</v>
      </c>
      <c r="K13" s="92">
        <v>2000</v>
      </c>
      <c r="L13" s="196"/>
    </row>
    <row r="14" spans="1:12" ht="15" customHeight="1" x14ac:dyDescent="0.2">
      <c r="A14" s="147">
        <v>10</v>
      </c>
      <c r="B14" s="22" t="s">
        <v>15</v>
      </c>
      <c r="C14" s="45" t="s">
        <v>54</v>
      </c>
      <c r="D14" s="45"/>
      <c r="E14" s="45" t="s">
        <v>13</v>
      </c>
      <c r="F14" s="45" t="s">
        <v>49</v>
      </c>
      <c r="G14" s="45" t="s">
        <v>48</v>
      </c>
      <c r="H14" s="77">
        <v>3</v>
      </c>
      <c r="I14" s="113" t="s">
        <v>90</v>
      </c>
      <c r="J14" s="30">
        <v>1</v>
      </c>
      <c r="K14" s="92">
        <v>2000</v>
      </c>
      <c r="L14" s="196"/>
    </row>
    <row r="15" spans="1:12" ht="15" customHeight="1" x14ac:dyDescent="0.2">
      <c r="A15" s="147">
        <v>11</v>
      </c>
      <c r="B15" s="22" t="s">
        <v>15</v>
      </c>
      <c r="C15" s="45" t="s">
        <v>55</v>
      </c>
      <c r="D15" s="45"/>
      <c r="E15" s="45" t="s">
        <v>13</v>
      </c>
      <c r="F15" s="45" t="s">
        <v>49</v>
      </c>
      <c r="G15" s="45" t="s">
        <v>48</v>
      </c>
      <c r="H15" s="77">
        <v>3</v>
      </c>
      <c r="I15" s="113" t="s">
        <v>90</v>
      </c>
      <c r="J15" s="30">
        <v>1</v>
      </c>
      <c r="K15" s="92">
        <v>2000</v>
      </c>
      <c r="L15" s="196"/>
    </row>
    <row r="16" spans="1:12" ht="15.75" customHeight="1" thickBot="1" x14ac:dyDescent="0.25">
      <c r="A16" s="148">
        <v>12</v>
      </c>
      <c r="B16" s="12" t="s">
        <v>15</v>
      </c>
      <c r="C16" s="5" t="s">
        <v>56</v>
      </c>
      <c r="D16" s="5"/>
      <c r="E16" s="5" t="s">
        <v>13</v>
      </c>
      <c r="F16" s="5" t="s">
        <v>110</v>
      </c>
      <c r="G16" s="5" t="s">
        <v>57</v>
      </c>
      <c r="H16" s="78">
        <v>3</v>
      </c>
      <c r="I16" s="114" t="s">
        <v>90</v>
      </c>
      <c r="J16" s="31">
        <v>1</v>
      </c>
      <c r="K16" s="93">
        <v>2000</v>
      </c>
      <c r="L16" s="170"/>
    </row>
    <row r="17" spans="1:12" x14ac:dyDescent="0.2">
      <c r="A17" s="149">
        <v>13</v>
      </c>
      <c r="B17" s="10" t="s">
        <v>33</v>
      </c>
      <c r="C17" s="44" t="s">
        <v>35</v>
      </c>
      <c r="D17" s="44"/>
      <c r="E17" s="44" t="s">
        <v>13</v>
      </c>
      <c r="F17" s="44" t="s">
        <v>110</v>
      </c>
      <c r="G17" s="44" t="s">
        <v>109</v>
      </c>
      <c r="H17" s="310">
        <v>70</v>
      </c>
      <c r="I17" s="115" t="s">
        <v>90</v>
      </c>
      <c r="J17" s="32">
        <v>1</v>
      </c>
      <c r="K17" s="94">
        <v>2000</v>
      </c>
      <c r="L17" s="194"/>
    </row>
    <row r="18" spans="1:12" x14ac:dyDescent="0.2">
      <c r="A18" s="147">
        <v>14</v>
      </c>
      <c r="B18" s="22" t="s">
        <v>33</v>
      </c>
      <c r="C18" s="45" t="s">
        <v>36</v>
      </c>
      <c r="D18" s="45"/>
      <c r="E18" s="45" t="s">
        <v>13</v>
      </c>
      <c r="F18" s="45" t="s">
        <v>110</v>
      </c>
      <c r="G18" s="45" t="s">
        <v>109</v>
      </c>
      <c r="H18" s="267"/>
      <c r="I18" s="113" t="s">
        <v>90</v>
      </c>
      <c r="J18" s="30">
        <v>1</v>
      </c>
      <c r="K18" s="92">
        <v>2000</v>
      </c>
      <c r="L18" s="196"/>
    </row>
    <row r="19" spans="1:12" ht="15.75" thickBot="1" x14ac:dyDescent="0.25">
      <c r="A19" s="145">
        <v>15</v>
      </c>
      <c r="B19" s="11" t="s">
        <v>33</v>
      </c>
      <c r="C19" s="46" t="s">
        <v>37</v>
      </c>
      <c r="D19" s="46"/>
      <c r="E19" s="46" t="s">
        <v>13</v>
      </c>
      <c r="F19" s="46" t="s">
        <v>110</v>
      </c>
      <c r="G19" s="46" t="s">
        <v>109</v>
      </c>
      <c r="H19" s="268"/>
      <c r="I19" s="116" t="s">
        <v>90</v>
      </c>
      <c r="J19" s="33">
        <v>1</v>
      </c>
      <c r="K19" s="95">
        <v>2000</v>
      </c>
      <c r="L19" s="196"/>
    </row>
    <row r="20" spans="1:12" ht="15.75" thickBot="1" x14ac:dyDescent="0.25">
      <c r="A20" s="143">
        <v>16</v>
      </c>
      <c r="B20" s="38" t="s">
        <v>34</v>
      </c>
      <c r="C20" s="39" t="s">
        <v>34</v>
      </c>
      <c r="D20" s="39">
        <v>6</v>
      </c>
      <c r="E20" s="39" t="s">
        <v>13</v>
      </c>
      <c r="F20" s="9" t="s">
        <v>110</v>
      </c>
      <c r="G20" s="9" t="s">
        <v>109</v>
      </c>
      <c r="H20" s="73">
        <v>40</v>
      </c>
      <c r="I20" s="109" t="s">
        <v>90</v>
      </c>
      <c r="J20" s="50">
        <v>1</v>
      </c>
      <c r="K20" s="89">
        <v>3500</v>
      </c>
      <c r="L20" s="170"/>
    </row>
    <row r="21" spans="1:12" x14ac:dyDescent="0.2">
      <c r="A21" s="146">
        <v>17</v>
      </c>
      <c r="B21" s="40" t="s">
        <v>26</v>
      </c>
      <c r="C21" s="37" t="s">
        <v>27</v>
      </c>
      <c r="D21" s="37">
        <v>20</v>
      </c>
      <c r="E21" s="37" t="s">
        <v>10</v>
      </c>
      <c r="F21" s="4" t="s">
        <v>110</v>
      </c>
      <c r="G21" s="4" t="s">
        <v>109</v>
      </c>
      <c r="H21" s="79">
        <v>40</v>
      </c>
      <c r="I21" s="117" t="s">
        <v>90</v>
      </c>
      <c r="J21" s="49">
        <v>1</v>
      </c>
      <c r="K21" s="91">
        <v>3500</v>
      </c>
      <c r="L21" s="194"/>
    </row>
    <row r="22" spans="1:12" ht="15.75" thickBot="1" x14ac:dyDescent="0.25">
      <c r="A22" s="148">
        <v>18</v>
      </c>
      <c r="B22" s="42" t="s">
        <v>26</v>
      </c>
      <c r="C22" s="43" t="s">
        <v>28</v>
      </c>
      <c r="D22" s="43">
        <v>9</v>
      </c>
      <c r="E22" s="43" t="s">
        <v>13</v>
      </c>
      <c r="F22" s="43" t="s">
        <v>110</v>
      </c>
      <c r="G22" s="43" t="s">
        <v>109</v>
      </c>
      <c r="H22" s="80">
        <v>28</v>
      </c>
      <c r="I22" s="118" t="s">
        <v>90</v>
      </c>
      <c r="J22" s="48">
        <v>1</v>
      </c>
      <c r="K22" s="96">
        <v>3500</v>
      </c>
      <c r="L22" s="195"/>
    </row>
    <row r="23" spans="1:12" ht="14.25" customHeight="1" x14ac:dyDescent="0.2">
      <c r="A23" s="149">
        <v>19</v>
      </c>
      <c r="B23" s="1" t="s">
        <v>29</v>
      </c>
      <c r="C23" s="19" t="s">
        <v>65</v>
      </c>
      <c r="D23" s="19"/>
      <c r="E23" s="19"/>
      <c r="F23" s="19" t="s">
        <v>110</v>
      </c>
      <c r="G23" s="19" t="s">
        <v>109</v>
      </c>
      <c r="H23" s="81"/>
      <c r="I23" s="2" t="s">
        <v>90</v>
      </c>
      <c r="J23" s="7">
        <v>1</v>
      </c>
      <c r="K23" s="97">
        <v>20000</v>
      </c>
      <c r="L23" s="194"/>
    </row>
    <row r="24" spans="1:12" x14ac:dyDescent="0.2">
      <c r="A24" s="148">
        <v>20</v>
      </c>
      <c r="B24" s="42" t="s">
        <v>29</v>
      </c>
      <c r="C24" s="43" t="s">
        <v>66</v>
      </c>
      <c r="D24" s="43">
        <v>5</v>
      </c>
      <c r="E24" s="43" t="s">
        <v>18</v>
      </c>
      <c r="F24" s="43"/>
      <c r="G24" s="43"/>
      <c r="H24" s="80"/>
      <c r="I24" s="118" t="s">
        <v>90</v>
      </c>
      <c r="J24" s="48">
        <v>1</v>
      </c>
      <c r="K24" s="93">
        <v>5000</v>
      </c>
      <c r="L24" s="196"/>
    </row>
    <row r="25" spans="1:12" x14ac:dyDescent="0.2">
      <c r="A25" s="147">
        <v>21</v>
      </c>
      <c r="B25" s="41" t="s">
        <v>29</v>
      </c>
      <c r="C25" s="35" t="s">
        <v>70</v>
      </c>
      <c r="D25" s="35"/>
      <c r="E25" s="35"/>
      <c r="F25" s="35"/>
      <c r="G25" s="35"/>
      <c r="H25" s="82"/>
      <c r="I25" s="119" t="s">
        <v>90</v>
      </c>
      <c r="J25" s="47">
        <v>1</v>
      </c>
      <c r="K25" s="52">
        <v>5000</v>
      </c>
      <c r="L25" s="196"/>
    </row>
    <row r="26" spans="1:12" ht="15.75" thickBot="1" x14ac:dyDescent="0.25">
      <c r="A26" s="145">
        <v>22</v>
      </c>
      <c r="B26" s="3" t="s">
        <v>29</v>
      </c>
      <c r="C26" s="25" t="s">
        <v>71</v>
      </c>
      <c r="D26" s="25"/>
      <c r="E26" s="25" t="s">
        <v>73</v>
      </c>
      <c r="F26" s="25"/>
      <c r="G26" s="25"/>
      <c r="H26" s="75"/>
      <c r="I26" s="118" t="s">
        <v>90</v>
      </c>
      <c r="J26" s="48">
        <v>1</v>
      </c>
      <c r="K26" s="128">
        <v>5000</v>
      </c>
      <c r="L26" s="195"/>
    </row>
    <row r="27" spans="1:12" x14ac:dyDescent="0.2">
      <c r="A27" s="146">
        <v>23</v>
      </c>
      <c r="B27" s="40" t="s">
        <v>29</v>
      </c>
      <c r="C27" s="37" t="s">
        <v>62</v>
      </c>
      <c r="D27" s="37">
        <v>70</v>
      </c>
      <c r="E27" s="37" t="s">
        <v>13</v>
      </c>
      <c r="F27" s="37" t="s">
        <v>110</v>
      </c>
      <c r="G27" s="37" t="s">
        <v>31</v>
      </c>
      <c r="H27" s="79">
        <v>130</v>
      </c>
      <c r="I27" s="2" t="s">
        <v>90</v>
      </c>
      <c r="J27" s="7">
        <v>1</v>
      </c>
      <c r="K27" s="100">
        <v>5000</v>
      </c>
      <c r="L27" s="194"/>
    </row>
    <row r="28" spans="1:12" x14ac:dyDescent="0.2">
      <c r="A28" s="147">
        <v>24</v>
      </c>
      <c r="B28" s="41" t="s">
        <v>29</v>
      </c>
      <c r="C28" s="35" t="s">
        <v>30</v>
      </c>
      <c r="D28" s="35">
        <v>3</v>
      </c>
      <c r="E28" s="35" t="s">
        <v>10</v>
      </c>
      <c r="F28" s="35" t="s">
        <v>110</v>
      </c>
      <c r="G28" s="35" t="s">
        <v>38</v>
      </c>
      <c r="H28" s="82">
        <v>7</v>
      </c>
      <c r="I28" s="119" t="s">
        <v>90</v>
      </c>
      <c r="J28" s="47">
        <v>1</v>
      </c>
      <c r="K28" s="98">
        <v>2000</v>
      </c>
      <c r="L28" s="196"/>
    </row>
    <row r="29" spans="1:12" x14ac:dyDescent="0.2">
      <c r="A29" s="147">
        <v>25</v>
      </c>
      <c r="B29" s="41" t="s">
        <v>29</v>
      </c>
      <c r="C29" s="35" t="s">
        <v>30</v>
      </c>
      <c r="D29" s="35">
        <v>3</v>
      </c>
      <c r="E29" s="35" t="s">
        <v>10</v>
      </c>
      <c r="F29" s="35" t="s">
        <v>11</v>
      </c>
      <c r="G29" s="35" t="s">
        <v>39</v>
      </c>
      <c r="H29" s="82">
        <v>7</v>
      </c>
      <c r="I29" s="119" t="s">
        <v>90</v>
      </c>
      <c r="J29" s="47">
        <v>1</v>
      </c>
      <c r="K29" s="98">
        <v>2000</v>
      </c>
      <c r="L29" s="196"/>
    </row>
    <row r="30" spans="1:12" ht="15.75" thickBot="1" x14ac:dyDescent="0.25">
      <c r="A30" s="148">
        <v>26</v>
      </c>
      <c r="B30" s="42" t="s">
        <v>29</v>
      </c>
      <c r="C30" s="43" t="s">
        <v>30</v>
      </c>
      <c r="D30" s="43">
        <v>3</v>
      </c>
      <c r="E30" s="43" t="s">
        <v>10</v>
      </c>
      <c r="F30" s="43" t="s">
        <v>11</v>
      </c>
      <c r="G30" s="43" t="s">
        <v>12</v>
      </c>
      <c r="H30" s="80">
        <v>10</v>
      </c>
      <c r="I30" s="118" t="s">
        <v>90</v>
      </c>
      <c r="J30" s="48">
        <v>1</v>
      </c>
      <c r="K30" s="96">
        <v>2000</v>
      </c>
      <c r="L30" s="195"/>
    </row>
    <row r="31" spans="1:12" s="14" customFormat="1" ht="15.75" thickBot="1" x14ac:dyDescent="0.25">
      <c r="A31" s="143">
        <v>27</v>
      </c>
      <c r="B31" s="8" t="s">
        <v>29</v>
      </c>
      <c r="C31" s="9" t="s">
        <v>75</v>
      </c>
      <c r="D31" s="9"/>
      <c r="E31" s="9" t="s">
        <v>69</v>
      </c>
      <c r="F31" s="9" t="s">
        <v>11</v>
      </c>
      <c r="G31" s="9" t="s">
        <v>14</v>
      </c>
      <c r="H31" s="83">
        <v>30</v>
      </c>
      <c r="I31" s="120" t="s">
        <v>90</v>
      </c>
      <c r="J31" s="34">
        <v>1</v>
      </c>
      <c r="K31" s="99">
        <v>2000</v>
      </c>
      <c r="L31" s="170"/>
    </row>
    <row r="32" spans="1:12" x14ac:dyDescent="0.2">
      <c r="A32" s="149">
        <v>28</v>
      </c>
      <c r="B32" s="1" t="s">
        <v>24</v>
      </c>
      <c r="C32" s="19" t="s">
        <v>63</v>
      </c>
      <c r="D32" s="19">
        <v>100</v>
      </c>
      <c r="E32" s="19" t="s">
        <v>13</v>
      </c>
      <c r="F32" s="19" t="s">
        <v>110</v>
      </c>
      <c r="G32" s="19" t="s">
        <v>109</v>
      </c>
      <c r="H32" s="81">
        <v>145</v>
      </c>
      <c r="I32" s="2" t="s">
        <v>90</v>
      </c>
      <c r="J32" s="7">
        <v>1</v>
      </c>
      <c r="K32" s="100">
        <v>5000</v>
      </c>
      <c r="L32" s="194"/>
    </row>
    <row r="33" spans="1:12" ht="14.25" customHeight="1" thickBot="1" x14ac:dyDescent="0.25">
      <c r="A33" s="145">
        <v>29</v>
      </c>
      <c r="B33" s="3" t="s">
        <v>24</v>
      </c>
      <c r="C33" s="25" t="s">
        <v>67</v>
      </c>
      <c r="D33" s="25"/>
      <c r="E33" s="25" t="s">
        <v>10</v>
      </c>
      <c r="F33" s="25" t="s">
        <v>110</v>
      </c>
      <c r="G33" s="25" t="s">
        <v>68</v>
      </c>
      <c r="H33" s="75">
        <v>11</v>
      </c>
      <c r="I33" s="111" t="s">
        <v>90</v>
      </c>
      <c r="J33" s="28">
        <v>1</v>
      </c>
      <c r="K33" s="101">
        <v>2000</v>
      </c>
      <c r="L33" s="195"/>
    </row>
    <row r="34" spans="1:12" s="14" customFormat="1" ht="15.75" customHeight="1" thickBot="1" x14ac:dyDescent="0.25">
      <c r="A34" s="292" t="s">
        <v>41</v>
      </c>
      <c r="B34" s="293"/>
      <c r="C34" s="293"/>
      <c r="D34" s="293"/>
      <c r="E34" s="293"/>
      <c r="F34" s="293"/>
      <c r="G34" s="293"/>
      <c r="H34" s="293"/>
      <c r="I34" s="121"/>
      <c r="J34" s="122"/>
      <c r="K34" s="102">
        <f>SUM(K5:K33)</f>
        <v>110500</v>
      </c>
      <c r="L34" s="192">
        <f>SUM(L5:L33)</f>
        <v>0</v>
      </c>
    </row>
    <row r="35" spans="1:12" s="15" customFormat="1" x14ac:dyDescent="0.2">
      <c r="A35" s="258">
        <v>30</v>
      </c>
      <c r="B35" s="260" t="s">
        <v>29</v>
      </c>
      <c r="C35" s="262" t="s">
        <v>27</v>
      </c>
      <c r="D35" s="37">
        <v>90</v>
      </c>
      <c r="E35" s="37" t="s">
        <v>13</v>
      </c>
      <c r="F35" s="37" t="s">
        <v>16</v>
      </c>
      <c r="G35" s="37" t="s">
        <v>17</v>
      </c>
      <c r="H35" s="79">
        <v>180</v>
      </c>
      <c r="I35" s="251" t="s">
        <v>90</v>
      </c>
      <c r="J35" s="253">
        <v>1</v>
      </c>
      <c r="K35" s="256">
        <v>15000</v>
      </c>
      <c r="L35" s="242"/>
    </row>
    <row r="36" spans="1:12" ht="14.25" x14ac:dyDescent="0.2">
      <c r="A36" s="271"/>
      <c r="B36" s="272"/>
      <c r="C36" s="273"/>
      <c r="D36" s="35">
        <v>2</v>
      </c>
      <c r="E36" s="35" t="s">
        <v>18</v>
      </c>
      <c r="F36" s="35" t="s">
        <v>19</v>
      </c>
      <c r="G36" s="35" t="s">
        <v>20</v>
      </c>
      <c r="H36" s="82">
        <v>3</v>
      </c>
      <c r="I36" s="288"/>
      <c r="J36" s="276"/>
      <c r="K36" s="269"/>
      <c r="L36" s="270"/>
    </row>
    <row r="37" spans="1:12" ht="14.25" x14ac:dyDescent="0.2">
      <c r="A37" s="271"/>
      <c r="B37" s="272"/>
      <c r="C37" s="273"/>
      <c r="D37" s="273">
        <v>3</v>
      </c>
      <c r="E37" s="273" t="s">
        <v>18</v>
      </c>
      <c r="F37" s="273" t="s">
        <v>21</v>
      </c>
      <c r="G37" s="35" t="s">
        <v>22</v>
      </c>
      <c r="H37" s="274">
        <v>7</v>
      </c>
      <c r="I37" s="288"/>
      <c r="J37" s="276"/>
      <c r="K37" s="269"/>
      <c r="L37" s="270"/>
    </row>
    <row r="38" spans="1:12" thickBot="1" x14ac:dyDescent="0.25">
      <c r="A38" s="259"/>
      <c r="B38" s="261"/>
      <c r="C38" s="263"/>
      <c r="D38" s="263"/>
      <c r="E38" s="263"/>
      <c r="F38" s="263"/>
      <c r="G38" s="43" t="s">
        <v>23</v>
      </c>
      <c r="H38" s="275"/>
      <c r="I38" s="252"/>
      <c r="J38" s="254"/>
      <c r="K38" s="257"/>
      <c r="L38" s="243"/>
    </row>
    <row r="39" spans="1:12" ht="15.75" thickBot="1" x14ac:dyDescent="0.25">
      <c r="A39" s="152">
        <v>31</v>
      </c>
      <c r="B39" s="38" t="s">
        <v>29</v>
      </c>
      <c r="C39" s="39" t="s">
        <v>58</v>
      </c>
      <c r="D39" s="39"/>
      <c r="E39" s="39"/>
      <c r="F39" s="39" t="s">
        <v>11</v>
      </c>
      <c r="G39" s="39" t="s">
        <v>14</v>
      </c>
      <c r="H39" s="73"/>
      <c r="I39" s="109" t="s">
        <v>90</v>
      </c>
      <c r="J39" s="50">
        <v>1</v>
      </c>
      <c r="K39" s="103">
        <v>5000</v>
      </c>
      <c r="L39" s="187"/>
    </row>
    <row r="40" spans="1:12" ht="15.75" thickBot="1" x14ac:dyDescent="0.25">
      <c r="A40" s="152">
        <v>32</v>
      </c>
      <c r="B40" s="38" t="s">
        <v>29</v>
      </c>
      <c r="C40" s="39" t="s">
        <v>45</v>
      </c>
      <c r="D40" s="39"/>
      <c r="E40" s="39"/>
      <c r="F40" s="39" t="s">
        <v>11</v>
      </c>
      <c r="G40" s="39" t="s">
        <v>14</v>
      </c>
      <c r="H40" s="73"/>
      <c r="I40" s="109" t="s">
        <v>90</v>
      </c>
      <c r="J40" s="50">
        <v>1</v>
      </c>
      <c r="K40" s="103">
        <v>3000</v>
      </c>
      <c r="L40" s="187"/>
    </row>
    <row r="41" spans="1:12" ht="14.25" x14ac:dyDescent="0.2">
      <c r="A41" s="258">
        <v>33</v>
      </c>
      <c r="B41" s="260" t="s">
        <v>29</v>
      </c>
      <c r="C41" s="262" t="s">
        <v>43</v>
      </c>
      <c r="D41" s="37">
        <v>200</v>
      </c>
      <c r="E41" s="37" t="s">
        <v>13</v>
      </c>
      <c r="F41" s="37" t="s">
        <v>11</v>
      </c>
      <c r="G41" s="37" t="s">
        <v>14</v>
      </c>
      <c r="H41" s="79">
        <v>500</v>
      </c>
      <c r="I41" s="251" t="s">
        <v>90</v>
      </c>
      <c r="J41" s="253">
        <v>1</v>
      </c>
      <c r="K41" s="256">
        <v>10000</v>
      </c>
      <c r="L41" s="242"/>
    </row>
    <row r="42" spans="1:12" thickBot="1" x14ac:dyDescent="0.25">
      <c r="A42" s="259"/>
      <c r="B42" s="261"/>
      <c r="C42" s="263"/>
      <c r="D42" s="43">
        <v>10</v>
      </c>
      <c r="E42" s="43" t="s">
        <v>18</v>
      </c>
      <c r="F42" s="43" t="s">
        <v>110</v>
      </c>
      <c r="G42" s="43" t="s">
        <v>109</v>
      </c>
      <c r="H42" s="80">
        <v>20</v>
      </c>
      <c r="I42" s="252"/>
      <c r="J42" s="254"/>
      <c r="K42" s="257"/>
      <c r="L42" s="243"/>
    </row>
    <row r="43" spans="1:12" thickBot="1" x14ac:dyDescent="0.25">
      <c r="A43" s="248">
        <v>34</v>
      </c>
      <c r="B43" s="249" t="s">
        <v>29</v>
      </c>
      <c r="C43" s="250" t="s">
        <v>44</v>
      </c>
      <c r="D43" s="24">
        <v>170</v>
      </c>
      <c r="E43" s="24" t="s">
        <v>10</v>
      </c>
      <c r="F43" s="250" t="s">
        <v>110</v>
      </c>
      <c r="G43" s="250" t="s">
        <v>109</v>
      </c>
      <c r="H43" s="74">
        <v>170</v>
      </c>
      <c r="I43" s="251" t="s">
        <v>90</v>
      </c>
      <c r="J43" s="253">
        <v>1</v>
      </c>
      <c r="K43" s="255">
        <v>5000</v>
      </c>
      <c r="L43" s="247"/>
    </row>
    <row r="44" spans="1:12" thickBot="1" x14ac:dyDescent="0.25">
      <c r="A44" s="248"/>
      <c r="B44" s="249"/>
      <c r="C44" s="250"/>
      <c r="D44" s="25">
        <v>8</v>
      </c>
      <c r="E44" s="25" t="s">
        <v>18</v>
      </c>
      <c r="F44" s="250"/>
      <c r="G44" s="250"/>
      <c r="H44" s="75">
        <v>8</v>
      </c>
      <c r="I44" s="252"/>
      <c r="J44" s="254"/>
      <c r="K44" s="255"/>
      <c r="L44" s="247"/>
    </row>
    <row r="45" spans="1:12" ht="15.75" thickBot="1" x14ac:dyDescent="0.25">
      <c r="A45" s="152">
        <v>35</v>
      </c>
      <c r="B45" s="38" t="s">
        <v>29</v>
      </c>
      <c r="C45" s="39" t="s">
        <v>46</v>
      </c>
      <c r="D45" s="39">
        <v>2</v>
      </c>
      <c r="E45" s="39" t="s">
        <v>10</v>
      </c>
      <c r="F45" s="39" t="s">
        <v>11</v>
      </c>
      <c r="G45" s="39" t="s">
        <v>39</v>
      </c>
      <c r="H45" s="73">
        <v>8</v>
      </c>
      <c r="I45" s="109" t="s">
        <v>90</v>
      </c>
      <c r="J45" s="50">
        <v>1</v>
      </c>
      <c r="K45" s="103">
        <v>2000</v>
      </c>
      <c r="L45" s="187"/>
    </row>
    <row r="46" spans="1:12" ht="15.75" thickBot="1" x14ac:dyDescent="0.25">
      <c r="A46" s="143">
        <v>36</v>
      </c>
      <c r="B46" s="8" t="s">
        <v>29</v>
      </c>
      <c r="C46" s="9" t="s">
        <v>59</v>
      </c>
      <c r="D46" s="9">
        <v>6</v>
      </c>
      <c r="E46" s="9" t="s">
        <v>10</v>
      </c>
      <c r="F46" s="9" t="s">
        <v>11</v>
      </c>
      <c r="G46" s="9" t="s">
        <v>14</v>
      </c>
      <c r="H46" s="83">
        <v>8</v>
      </c>
      <c r="I46" s="120" t="s">
        <v>90</v>
      </c>
      <c r="J46" s="34">
        <v>1</v>
      </c>
      <c r="K46" s="104">
        <v>3500</v>
      </c>
      <c r="L46" s="187"/>
    </row>
    <row r="47" spans="1:12" s="14" customFormat="1" ht="14.25" customHeight="1" thickBot="1" x14ac:dyDescent="0.25">
      <c r="A47" s="143">
        <v>37</v>
      </c>
      <c r="B47" s="8" t="s">
        <v>29</v>
      </c>
      <c r="C47" s="9" t="s">
        <v>60</v>
      </c>
      <c r="D47" s="9">
        <v>1</v>
      </c>
      <c r="E47" s="9" t="s">
        <v>61</v>
      </c>
      <c r="F47" s="9" t="s">
        <v>110</v>
      </c>
      <c r="G47" s="9" t="s">
        <v>38</v>
      </c>
      <c r="H47" s="83">
        <v>2</v>
      </c>
      <c r="I47" s="120" t="s">
        <v>90</v>
      </c>
      <c r="J47" s="34">
        <v>1</v>
      </c>
      <c r="K47" s="104">
        <v>3500</v>
      </c>
      <c r="L47" s="187"/>
    </row>
    <row r="48" spans="1:12" s="14" customFormat="1" ht="15.75" thickBot="1" x14ac:dyDescent="0.25">
      <c r="A48" s="144">
        <v>38</v>
      </c>
      <c r="B48" s="6" t="s">
        <v>29</v>
      </c>
      <c r="C48" s="23" t="s">
        <v>64</v>
      </c>
      <c r="D48" s="23">
        <v>2</v>
      </c>
      <c r="E48" s="23" t="s">
        <v>13</v>
      </c>
      <c r="F48" s="23" t="s">
        <v>110</v>
      </c>
      <c r="G48" s="23" t="s">
        <v>109</v>
      </c>
      <c r="H48" s="84">
        <v>31</v>
      </c>
      <c r="I48" s="120" t="s">
        <v>90</v>
      </c>
      <c r="J48" s="34">
        <v>1</v>
      </c>
      <c r="K48" s="99">
        <v>5000</v>
      </c>
      <c r="L48" s="187"/>
    </row>
    <row r="49" spans="1:13" s="14" customFormat="1" ht="15.75" customHeight="1" thickBot="1" x14ac:dyDescent="0.25">
      <c r="A49" s="144">
        <v>39</v>
      </c>
      <c r="B49" s="6" t="s">
        <v>29</v>
      </c>
      <c r="C49" s="23" t="s">
        <v>76</v>
      </c>
      <c r="D49" s="23">
        <v>5</v>
      </c>
      <c r="E49" s="23" t="s">
        <v>77</v>
      </c>
      <c r="F49" s="23" t="s">
        <v>78</v>
      </c>
      <c r="G49" s="23"/>
      <c r="H49" s="83"/>
      <c r="I49" s="123" t="s">
        <v>90</v>
      </c>
      <c r="J49" s="124">
        <v>1</v>
      </c>
      <c r="K49" s="53">
        <v>7000</v>
      </c>
      <c r="L49" s="187"/>
    </row>
    <row r="50" spans="1:13" s="60" customFormat="1" ht="15" customHeight="1" x14ac:dyDescent="0.2">
      <c r="A50" s="294" t="s">
        <v>42</v>
      </c>
      <c r="B50" s="295"/>
      <c r="C50" s="295"/>
      <c r="D50" s="295"/>
      <c r="E50" s="295"/>
      <c r="F50" s="295"/>
      <c r="G50" s="295"/>
      <c r="H50" s="295"/>
      <c r="I50" s="125"/>
      <c r="J50" s="126"/>
      <c r="K50" s="105">
        <f>SUM(K35:K49)</f>
        <v>59000</v>
      </c>
      <c r="L50" s="207">
        <f>SUM(L35:L49)</f>
        <v>0</v>
      </c>
    </row>
    <row r="51" spans="1:13" s="61" customFormat="1" ht="15.75" thickBot="1" x14ac:dyDescent="0.25">
      <c r="A51" s="244" t="s">
        <v>85</v>
      </c>
      <c r="B51" s="245"/>
      <c r="C51" s="245"/>
      <c r="D51" s="245"/>
      <c r="E51" s="245"/>
      <c r="F51" s="245"/>
      <c r="G51" s="245"/>
      <c r="H51" s="246"/>
      <c r="I51" s="135"/>
      <c r="J51" s="136"/>
      <c r="K51" s="137">
        <f t="shared" ref="K51" si="0">K50+K34</f>
        <v>169500</v>
      </c>
      <c r="L51" s="239">
        <f>L50+L34</f>
        <v>0</v>
      </c>
    </row>
    <row r="52" spans="1:13" s="57" customFormat="1" ht="21.75" thickTop="1" thickBot="1" x14ac:dyDescent="0.35">
      <c r="A52" s="62">
        <v>2</v>
      </c>
      <c r="B52" s="58" t="s">
        <v>86</v>
      </c>
      <c r="C52" s="59"/>
      <c r="D52" s="59"/>
      <c r="E52" s="59"/>
      <c r="F52" s="59"/>
      <c r="G52" s="59"/>
      <c r="H52" s="59"/>
      <c r="I52" s="106"/>
      <c r="J52" s="107"/>
      <c r="K52" s="59"/>
      <c r="L52" s="141"/>
    </row>
    <row r="53" spans="1:13" s="65" customFormat="1" ht="15.75" customHeight="1" thickTop="1" x14ac:dyDescent="0.25">
      <c r="A53" s="63">
        <v>2.1</v>
      </c>
      <c r="B53" s="70" t="s">
        <v>87</v>
      </c>
      <c r="C53" s="71"/>
      <c r="D53" s="71"/>
      <c r="E53" s="71"/>
      <c r="F53" s="71"/>
      <c r="G53" s="71"/>
      <c r="H53" s="71"/>
      <c r="I53" s="127"/>
      <c r="J53" s="64"/>
      <c r="K53" s="71"/>
      <c r="L53" s="154"/>
    </row>
    <row r="54" spans="1:13" customFormat="1" ht="14.25" x14ac:dyDescent="0.2">
      <c r="A54" s="66" t="s">
        <v>88</v>
      </c>
      <c r="B54" s="296" t="s">
        <v>89</v>
      </c>
      <c r="C54" s="297"/>
      <c r="D54" s="297"/>
      <c r="E54" s="297"/>
      <c r="F54" s="297"/>
      <c r="G54" s="297"/>
      <c r="H54" s="298"/>
      <c r="I54" s="66" t="s">
        <v>90</v>
      </c>
      <c r="J54" s="131">
        <f>'שו"ט'!J54+'נב"מ'!J54</f>
        <v>8</v>
      </c>
      <c r="K54" s="129">
        <v>800</v>
      </c>
      <c r="L54" s="155">
        <f>K54*J54</f>
        <v>6400</v>
      </c>
    </row>
    <row r="55" spans="1:13" customFormat="1" ht="14.25" x14ac:dyDescent="0.2">
      <c r="A55" s="66" t="s">
        <v>91</v>
      </c>
      <c r="B55" s="296" t="s">
        <v>92</v>
      </c>
      <c r="C55" s="297"/>
      <c r="D55" s="297"/>
      <c r="E55" s="297"/>
      <c r="F55" s="297"/>
      <c r="G55" s="297"/>
      <c r="H55" s="298"/>
      <c r="I55" s="66" t="s">
        <v>90</v>
      </c>
      <c r="J55" s="131">
        <f>'שו"ט'!J55+'נב"מ'!J55</f>
        <v>5</v>
      </c>
      <c r="K55" s="129">
        <v>1000</v>
      </c>
      <c r="L55" s="155">
        <f t="shared" ref="L55:L56" si="1">K55*J55</f>
        <v>5000</v>
      </c>
    </row>
    <row r="56" spans="1:13" customFormat="1" ht="14.25" x14ac:dyDescent="0.2">
      <c r="A56" s="66" t="s">
        <v>93</v>
      </c>
      <c r="B56" s="296" t="s">
        <v>94</v>
      </c>
      <c r="C56" s="297"/>
      <c r="D56" s="297"/>
      <c r="E56" s="297"/>
      <c r="F56" s="297"/>
      <c r="G56" s="297"/>
      <c r="H56" s="298"/>
      <c r="I56" s="66" t="s">
        <v>90</v>
      </c>
      <c r="J56" s="131">
        <f>'שו"ט'!J56+'נב"מ'!J56</f>
        <v>10</v>
      </c>
      <c r="K56" s="129">
        <v>1500</v>
      </c>
      <c r="L56" s="155">
        <f t="shared" si="1"/>
        <v>15000</v>
      </c>
    </row>
    <row r="57" spans="1:13" customFormat="1" x14ac:dyDescent="0.25">
      <c r="A57" s="299" t="s">
        <v>95</v>
      </c>
      <c r="B57" s="300"/>
      <c r="C57" s="300"/>
      <c r="D57" s="300"/>
      <c r="E57" s="300"/>
      <c r="F57" s="300"/>
      <c r="G57" s="300"/>
      <c r="H57" s="301"/>
      <c r="I57" s="66"/>
      <c r="J57" s="131"/>
      <c r="K57" s="129"/>
      <c r="L57" s="156">
        <f>SUM(L54:L56)</f>
        <v>26400</v>
      </c>
    </row>
    <row r="58" spans="1:13" customFormat="1" ht="15.75" x14ac:dyDescent="0.25">
      <c r="A58" s="66"/>
      <c r="B58" s="296" t="s">
        <v>96</v>
      </c>
      <c r="C58" s="297"/>
      <c r="D58" s="297"/>
      <c r="E58" s="297"/>
      <c r="F58" s="297"/>
      <c r="G58" s="297"/>
      <c r="H58" s="298"/>
      <c r="I58" s="66" t="s">
        <v>97</v>
      </c>
      <c r="J58" s="189">
        <v>0</v>
      </c>
      <c r="K58" s="130"/>
      <c r="L58" s="157"/>
    </row>
    <row r="59" spans="1:13" customFormat="1" x14ac:dyDescent="0.25">
      <c r="A59" s="66"/>
      <c r="B59" s="302" t="s">
        <v>98</v>
      </c>
      <c r="C59" s="300"/>
      <c r="D59" s="300"/>
      <c r="E59" s="300"/>
      <c r="F59" s="300"/>
      <c r="G59" s="300"/>
      <c r="H59" s="301"/>
      <c r="I59" s="66"/>
      <c r="J59" s="131"/>
      <c r="K59" s="129"/>
      <c r="L59" s="156">
        <f>L57*(1-J58/100)</f>
        <v>26400</v>
      </c>
    </row>
    <row r="60" spans="1:13" s="65" customFormat="1" ht="15.75" customHeight="1" x14ac:dyDescent="0.25">
      <c r="A60" s="63">
        <v>2.2000000000000002</v>
      </c>
      <c r="B60" s="70" t="s">
        <v>99</v>
      </c>
      <c r="C60" s="71"/>
      <c r="D60" s="71"/>
      <c r="E60" s="71"/>
      <c r="F60" s="71"/>
      <c r="G60" s="140"/>
      <c r="H60" s="140"/>
      <c r="I60" s="133"/>
      <c r="J60" s="134"/>
      <c r="K60" s="140"/>
      <c r="L60" s="158"/>
    </row>
    <row r="61" spans="1:13" customFormat="1" ht="14.25" x14ac:dyDescent="0.2">
      <c r="A61" s="132" t="s">
        <v>100</v>
      </c>
      <c r="B61" s="296" t="s">
        <v>101</v>
      </c>
      <c r="C61" s="297"/>
      <c r="D61" s="297"/>
      <c r="E61" s="297"/>
      <c r="F61" s="297"/>
      <c r="G61" s="303"/>
      <c r="H61" s="303"/>
      <c r="I61" s="132" t="s">
        <v>90</v>
      </c>
      <c r="J61" s="139">
        <v>1</v>
      </c>
      <c r="K61" s="138">
        <f>'שו"ט'!K61+'נב"מ'!K61</f>
        <v>150000</v>
      </c>
      <c r="L61" s="159">
        <f>K61*J61</f>
        <v>150000</v>
      </c>
      <c r="M61" s="85"/>
    </row>
    <row r="62" spans="1:13" customFormat="1" x14ac:dyDescent="0.25">
      <c r="A62" s="299" t="s">
        <v>102</v>
      </c>
      <c r="B62" s="300"/>
      <c r="C62" s="300"/>
      <c r="D62" s="300"/>
      <c r="E62" s="300"/>
      <c r="F62" s="300"/>
      <c r="G62" s="300"/>
      <c r="H62" s="300"/>
      <c r="I62" s="66"/>
      <c r="J62" s="131"/>
      <c r="K62" s="129"/>
      <c r="L62" s="156">
        <f>SUM(L61:L61)</f>
        <v>150000</v>
      </c>
      <c r="M62" s="86"/>
    </row>
    <row r="63" spans="1:13" customFormat="1" ht="15.75" x14ac:dyDescent="0.25">
      <c r="A63" s="66"/>
      <c r="B63" s="296" t="s">
        <v>103</v>
      </c>
      <c r="C63" s="297"/>
      <c r="D63" s="297"/>
      <c r="E63" s="297"/>
      <c r="F63" s="297"/>
      <c r="G63" s="297"/>
      <c r="H63" s="297"/>
      <c r="I63" s="66" t="s">
        <v>97</v>
      </c>
      <c r="J63" s="189">
        <v>0</v>
      </c>
      <c r="K63" s="130"/>
      <c r="L63" s="157"/>
      <c r="M63" s="86"/>
    </row>
    <row r="64" spans="1:13" customFormat="1" ht="15.75" thickBot="1" x14ac:dyDescent="0.3">
      <c r="A64" s="67"/>
      <c r="B64" s="304" t="s">
        <v>104</v>
      </c>
      <c r="C64" s="305"/>
      <c r="D64" s="305"/>
      <c r="E64" s="305"/>
      <c r="F64" s="305"/>
      <c r="G64" s="305"/>
      <c r="H64" s="306"/>
      <c r="I64" s="160"/>
      <c r="J64" s="68"/>
      <c r="K64" s="161"/>
      <c r="L64" s="162">
        <f>L62*(1+J63/100)</f>
        <v>150000</v>
      </c>
    </row>
    <row r="65" spans="1:12" customFormat="1" ht="15.75" thickBot="1" x14ac:dyDescent="0.3">
      <c r="A65" s="69"/>
      <c r="B65" s="307" t="s">
        <v>105</v>
      </c>
      <c r="C65" s="308"/>
      <c r="D65" s="308"/>
      <c r="E65" s="308"/>
      <c r="F65" s="308"/>
      <c r="G65" s="308"/>
      <c r="H65" s="309"/>
      <c r="I65" s="163"/>
      <c r="J65" s="164"/>
      <c r="K65" s="165"/>
      <c r="L65" s="190">
        <f>L64+L59</f>
        <v>176400</v>
      </c>
    </row>
    <row r="66" spans="1:12" s="169" customFormat="1" ht="15.75" customHeight="1" thickTop="1" thickBot="1" x14ac:dyDescent="0.3">
      <c r="A66" s="289" t="s">
        <v>106</v>
      </c>
      <c r="B66" s="290"/>
      <c r="C66" s="290"/>
      <c r="D66" s="290"/>
      <c r="E66" s="290"/>
      <c r="F66" s="290"/>
      <c r="G66" s="290"/>
      <c r="H66" s="291"/>
      <c r="I66" s="166"/>
      <c r="J66" s="167"/>
      <c r="K66" s="168"/>
      <c r="L66" s="191">
        <f>L65+L51</f>
        <v>176400</v>
      </c>
    </row>
    <row r="67" spans="1:12" ht="15.75" thickTop="1" x14ac:dyDescent="0.2"/>
  </sheetData>
  <mergeCells count="51">
    <mergeCell ref="B65:H65"/>
    <mergeCell ref="A66:H66"/>
    <mergeCell ref="B58:H58"/>
    <mergeCell ref="B59:H59"/>
    <mergeCell ref="B61:H61"/>
    <mergeCell ref="A62:H62"/>
    <mergeCell ref="B63:H63"/>
    <mergeCell ref="B64:H64"/>
    <mergeCell ref="A50:H50"/>
    <mergeCell ref="A51:H51"/>
    <mergeCell ref="B54:H54"/>
    <mergeCell ref="B55:H55"/>
    <mergeCell ref="B56:H56"/>
    <mergeCell ref="A57:H57"/>
    <mergeCell ref="L41:L42"/>
    <mergeCell ref="A43:A44"/>
    <mergeCell ref="B43:B44"/>
    <mergeCell ref="C43:C44"/>
    <mergeCell ref="F43:F44"/>
    <mergeCell ref="G43:G44"/>
    <mergeCell ref="I43:I44"/>
    <mergeCell ref="J43:J44"/>
    <mergeCell ref="K43:K44"/>
    <mergeCell ref="L43:L44"/>
    <mergeCell ref="A41:A42"/>
    <mergeCell ref="B41:B42"/>
    <mergeCell ref="C41:C42"/>
    <mergeCell ref="I41:I42"/>
    <mergeCell ref="J41:J42"/>
    <mergeCell ref="K41:K42"/>
    <mergeCell ref="J35:J38"/>
    <mergeCell ref="K35:K38"/>
    <mergeCell ref="L35:L38"/>
    <mergeCell ref="D37:D38"/>
    <mergeCell ref="E37:E38"/>
    <mergeCell ref="F37:F38"/>
    <mergeCell ref="H37:H38"/>
    <mergeCell ref="I35:I38"/>
    <mergeCell ref="H17:H19"/>
    <mergeCell ref="A34:H34"/>
    <mergeCell ref="A35:A38"/>
    <mergeCell ref="B35:B38"/>
    <mergeCell ref="C35:C38"/>
    <mergeCell ref="A1:L1"/>
    <mergeCell ref="A2:A3"/>
    <mergeCell ref="B2:D2"/>
    <mergeCell ref="E2:G2"/>
    <mergeCell ref="H2:H3"/>
    <mergeCell ref="I2:I3"/>
    <mergeCell ref="J2:J3"/>
    <mergeCell ref="K2:L2"/>
  </mergeCells>
  <pageMargins left="0.7" right="0.7" top="0.75" bottom="0.75" header="0.3" footer="0.3"/>
  <pageSetup paperSize="9" scale="5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פורמט</vt:lpstr>
      <vt:lpstr>נב"מ</vt:lpstr>
      <vt:lpstr>שו"ט</vt:lpstr>
      <vt:lpstr>סה"כ</vt:lpstr>
      <vt:lpstr>'נב"מ'!WPrint_Area_W</vt:lpstr>
      <vt:lpstr>'סה"כ'!WPrint_Area_W</vt:lpstr>
      <vt:lpstr>פורמט!WPrint_Area_W</vt:lpstr>
      <vt:lpstr>'שו"ט'!WPrint_Area_W</vt:lpstr>
    </vt:vector>
  </TitlesOfParts>
  <Company>MOAG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אילן סבג [llan Sabag]</dc:creator>
  <cp:lastModifiedBy>משה חליאוה [Moshe Haliva]</cp:lastModifiedBy>
  <cp:lastPrinted>2015-12-15T10:52:42Z</cp:lastPrinted>
  <dcterms:created xsi:type="dcterms:W3CDTF">2015-11-16T11:29:41Z</dcterms:created>
  <dcterms:modified xsi:type="dcterms:W3CDTF">2019-11-11T10:12:37Z</dcterms:modified>
</cp:coreProperties>
</file>